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都市経済学\第２章　都市集積の経済\"/>
    </mc:Choice>
  </mc:AlternateContent>
  <bookViews>
    <workbookView xWindow="480" yWindow="120" windowWidth="22050" windowHeight="9915" activeTab="1"/>
  </bookViews>
  <sheets>
    <sheet name="推定結果" sheetId="5" r:id="rId1"/>
    <sheet name="鉄鋼業" sheetId="1" r:id="rId2"/>
  </sheets>
  <calcPr calcId="152511"/>
</workbook>
</file>

<file path=xl/calcChain.xml><?xml version="1.0" encoding="utf-8"?>
<calcChain xmlns="http://schemas.openxmlformats.org/spreadsheetml/2006/main">
  <c r="V272" i="1" l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S5" i="1" l="1"/>
  <c r="S272" i="1" l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T272" i="1" l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R272" i="1"/>
  <c r="Q272" i="1"/>
  <c r="P272" i="1"/>
  <c r="R271" i="1"/>
  <c r="Q271" i="1"/>
  <c r="P271" i="1"/>
  <c r="R270" i="1"/>
  <c r="Q270" i="1"/>
  <c r="P270" i="1"/>
  <c r="R269" i="1"/>
  <c r="Q269" i="1"/>
  <c r="P269" i="1"/>
  <c r="R268" i="1"/>
  <c r="Q268" i="1"/>
  <c r="P268" i="1"/>
  <c r="R267" i="1"/>
  <c r="Q267" i="1"/>
  <c r="P267" i="1"/>
  <c r="R266" i="1"/>
  <c r="Q266" i="1"/>
  <c r="P266" i="1"/>
  <c r="R265" i="1"/>
  <c r="Q265" i="1"/>
  <c r="P265" i="1"/>
  <c r="R264" i="1"/>
  <c r="Q264" i="1"/>
  <c r="P264" i="1"/>
  <c r="R263" i="1"/>
  <c r="Q263" i="1"/>
  <c r="P263" i="1"/>
  <c r="R262" i="1"/>
  <c r="Q262" i="1"/>
  <c r="P262" i="1"/>
  <c r="R261" i="1"/>
  <c r="Q261" i="1"/>
  <c r="P261" i="1"/>
  <c r="R260" i="1"/>
  <c r="Q260" i="1"/>
  <c r="P260" i="1"/>
  <c r="R259" i="1"/>
  <c r="Q259" i="1"/>
  <c r="P259" i="1"/>
  <c r="R258" i="1"/>
  <c r="Q258" i="1"/>
  <c r="P258" i="1"/>
  <c r="R257" i="1"/>
  <c r="Q257" i="1"/>
  <c r="P257" i="1"/>
  <c r="R256" i="1"/>
  <c r="Q256" i="1"/>
  <c r="P256" i="1"/>
  <c r="R255" i="1"/>
  <c r="Q255" i="1"/>
  <c r="P255" i="1"/>
  <c r="R254" i="1"/>
  <c r="Q254" i="1"/>
  <c r="P254" i="1"/>
  <c r="R253" i="1"/>
  <c r="Q253" i="1"/>
  <c r="P253" i="1"/>
  <c r="R252" i="1"/>
  <c r="Q252" i="1"/>
  <c r="P252" i="1"/>
  <c r="R251" i="1"/>
  <c r="Q251" i="1"/>
  <c r="P251" i="1"/>
  <c r="R250" i="1"/>
  <c r="Q250" i="1"/>
  <c r="P250" i="1"/>
  <c r="R249" i="1"/>
  <c r="Q249" i="1"/>
  <c r="P249" i="1"/>
  <c r="R248" i="1"/>
  <c r="Q248" i="1"/>
  <c r="P248" i="1"/>
  <c r="R247" i="1"/>
  <c r="Q247" i="1"/>
  <c r="P247" i="1"/>
  <c r="R246" i="1"/>
  <c r="Q246" i="1"/>
  <c r="P246" i="1"/>
  <c r="R245" i="1"/>
  <c r="Q245" i="1"/>
  <c r="P245" i="1"/>
  <c r="R244" i="1"/>
  <c r="Q244" i="1"/>
  <c r="P244" i="1"/>
  <c r="R243" i="1"/>
  <c r="Q243" i="1"/>
  <c r="P243" i="1"/>
  <c r="R242" i="1"/>
  <c r="Q242" i="1"/>
  <c r="P242" i="1"/>
  <c r="R241" i="1"/>
  <c r="Q241" i="1"/>
  <c r="P241" i="1"/>
  <c r="R240" i="1"/>
  <c r="Q240" i="1"/>
  <c r="P240" i="1"/>
  <c r="R239" i="1"/>
  <c r="Q239" i="1"/>
  <c r="P239" i="1"/>
  <c r="R238" i="1"/>
  <c r="Q238" i="1"/>
  <c r="P238" i="1"/>
  <c r="R237" i="1"/>
  <c r="Q237" i="1"/>
  <c r="P237" i="1"/>
  <c r="R236" i="1"/>
  <c r="Q236" i="1"/>
  <c r="P236" i="1"/>
  <c r="R235" i="1"/>
  <c r="Q235" i="1"/>
  <c r="P235" i="1"/>
  <c r="R234" i="1"/>
  <c r="Q234" i="1"/>
  <c r="P234" i="1"/>
  <c r="R233" i="1"/>
  <c r="Q233" i="1"/>
  <c r="P233" i="1"/>
  <c r="R232" i="1"/>
  <c r="Q232" i="1"/>
  <c r="P232" i="1"/>
  <c r="R231" i="1"/>
  <c r="Q231" i="1"/>
  <c r="P231" i="1"/>
  <c r="R230" i="1"/>
  <c r="Q230" i="1"/>
  <c r="P230" i="1"/>
  <c r="R229" i="1"/>
  <c r="Q229" i="1"/>
  <c r="P229" i="1"/>
  <c r="R228" i="1"/>
  <c r="Q228" i="1"/>
  <c r="P228" i="1"/>
  <c r="R227" i="1"/>
  <c r="Q227" i="1"/>
  <c r="P227" i="1"/>
  <c r="R226" i="1"/>
  <c r="Q226" i="1"/>
  <c r="P226" i="1"/>
  <c r="R225" i="1"/>
  <c r="Q225" i="1"/>
  <c r="P225" i="1"/>
  <c r="R224" i="1"/>
  <c r="Q224" i="1"/>
  <c r="P224" i="1"/>
  <c r="R223" i="1"/>
  <c r="Q223" i="1"/>
  <c r="P223" i="1"/>
  <c r="R222" i="1"/>
  <c r="Q222" i="1"/>
  <c r="P222" i="1"/>
  <c r="R221" i="1"/>
  <c r="Q221" i="1"/>
  <c r="P221" i="1"/>
  <c r="R220" i="1"/>
  <c r="Q220" i="1"/>
  <c r="P220" i="1"/>
  <c r="R219" i="1"/>
  <c r="Q219" i="1"/>
  <c r="P219" i="1"/>
  <c r="R218" i="1"/>
  <c r="Q218" i="1"/>
  <c r="P218" i="1"/>
  <c r="R217" i="1"/>
  <c r="Q217" i="1"/>
  <c r="P217" i="1"/>
  <c r="R216" i="1"/>
  <c r="Q216" i="1"/>
  <c r="P216" i="1"/>
  <c r="R215" i="1"/>
  <c r="Q215" i="1"/>
  <c r="P215" i="1"/>
  <c r="R214" i="1"/>
  <c r="Q214" i="1"/>
  <c r="P214" i="1"/>
  <c r="R213" i="1"/>
  <c r="Q213" i="1"/>
  <c r="P213" i="1"/>
  <c r="R212" i="1"/>
  <c r="Q212" i="1"/>
  <c r="P212" i="1"/>
  <c r="R211" i="1"/>
  <c r="Q211" i="1"/>
  <c r="P211" i="1"/>
  <c r="R210" i="1"/>
  <c r="Q210" i="1"/>
  <c r="P210" i="1"/>
  <c r="R209" i="1"/>
  <c r="Q209" i="1"/>
  <c r="P209" i="1"/>
  <c r="R208" i="1"/>
  <c r="Q208" i="1"/>
  <c r="P208" i="1"/>
  <c r="R207" i="1"/>
  <c r="Q207" i="1"/>
  <c r="P207" i="1"/>
  <c r="R206" i="1"/>
  <c r="Q206" i="1"/>
  <c r="P206" i="1"/>
  <c r="R205" i="1"/>
  <c r="Q205" i="1"/>
  <c r="P205" i="1"/>
  <c r="R204" i="1"/>
  <c r="Q204" i="1"/>
  <c r="P204" i="1"/>
  <c r="R203" i="1"/>
  <c r="Q203" i="1"/>
  <c r="P203" i="1"/>
  <c r="R202" i="1"/>
  <c r="Q202" i="1"/>
  <c r="P202" i="1"/>
  <c r="R201" i="1"/>
  <c r="Q201" i="1"/>
  <c r="P201" i="1"/>
  <c r="R200" i="1"/>
  <c r="Q200" i="1"/>
  <c r="P200" i="1"/>
  <c r="R199" i="1"/>
  <c r="Q199" i="1"/>
  <c r="P199" i="1"/>
  <c r="R198" i="1"/>
  <c r="Q198" i="1"/>
  <c r="P198" i="1"/>
  <c r="R197" i="1"/>
  <c r="Q197" i="1"/>
  <c r="P197" i="1"/>
  <c r="R196" i="1"/>
  <c r="Q196" i="1"/>
  <c r="P196" i="1"/>
  <c r="R195" i="1"/>
  <c r="Q195" i="1"/>
  <c r="P195" i="1"/>
  <c r="R194" i="1"/>
  <c r="Q194" i="1"/>
  <c r="P194" i="1"/>
  <c r="R193" i="1"/>
  <c r="Q193" i="1"/>
  <c r="P193" i="1"/>
  <c r="R192" i="1"/>
  <c r="Q192" i="1"/>
  <c r="P192" i="1"/>
  <c r="R191" i="1"/>
  <c r="Q191" i="1"/>
  <c r="P191" i="1"/>
  <c r="R190" i="1"/>
  <c r="Q190" i="1"/>
  <c r="P190" i="1"/>
  <c r="R189" i="1"/>
  <c r="Q189" i="1"/>
  <c r="P189" i="1"/>
  <c r="R188" i="1"/>
  <c r="Q188" i="1"/>
  <c r="P188" i="1"/>
  <c r="R187" i="1"/>
  <c r="Q187" i="1"/>
  <c r="P187" i="1"/>
  <c r="R186" i="1"/>
  <c r="Q186" i="1"/>
  <c r="P186" i="1"/>
  <c r="R185" i="1"/>
  <c r="Q185" i="1"/>
  <c r="P185" i="1"/>
  <c r="R184" i="1"/>
  <c r="Q184" i="1"/>
  <c r="P184" i="1"/>
  <c r="R183" i="1"/>
  <c r="Q183" i="1"/>
  <c r="P183" i="1"/>
  <c r="R182" i="1"/>
  <c r="Q182" i="1"/>
  <c r="P182" i="1"/>
  <c r="R181" i="1"/>
  <c r="Q181" i="1"/>
  <c r="P181" i="1"/>
  <c r="R180" i="1"/>
  <c r="Q180" i="1"/>
  <c r="P180" i="1"/>
  <c r="R179" i="1"/>
  <c r="Q179" i="1"/>
  <c r="P179" i="1"/>
  <c r="R178" i="1"/>
  <c r="Q178" i="1"/>
  <c r="P178" i="1"/>
  <c r="R177" i="1"/>
  <c r="Q177" i="1"/>
  <c r="P177" i="1"/>
  <c r="R176" i="1"/>
  <c r="Q176" i="1"/>
  <c r="P176" i="1"/>
  <c r="R175" i="1"/>
  <c r="Q175" i="1"/>
  <c r="P175" i="1"/>
  <c r="R174" i="1"/>
  <c r="Q174" i="1"/>
  <c r="P174" i="1"/>
  <c r="R173" i="1"/>
  <c r="Q173" i="1"/>
  <c r="P173" i="1"/>
  <c r="R172" i="1"/>
  <c r="Q172" i="1"/>
  <c r="P172" i="1"/>
  <c r="R171" i="1"/>
  <c r="Q171" i="1"/>
  <c r="P171" i="1"/>
  <c r="R170" i="1"/>
  <c r="Q170" i="1"/>
  <c r="P170" i="1"/>
  <c r="R169" i="1"/>
  <c r="Q169" i="1"/>
  <c r="P169" i="1"/>
  <c r="R168" i="1"/>
  <c r="Q168" i="1"/>
  <c r="P168" i="1"/>
  <c r="R167" i="1"/>
  <c r="Q167" i="1"/>
  <c r="P167" i="1"/>
  <c r="R166" i="1"/>
  <c r="Q166" i="1"/>
  <c r="P166" i="1"/>
  <c r="R165" i="1"/>
  <c r="Q165" i="1"/>
  <c r="P165" i="1"/>
  <c r="R164" i="1"/>
  <c r="Q164" i="1"/>
  <c r="P164" i="1"/>
  <c r="R163" i="1"/>
  <c r="Q163" i="1"/>
  <c r="P163" i="1"/>
  <c r="R162" i="1"/>
  <c r="Q162" i="1"/>
  <c r="P162" i="1"/>
  <c r="R161" i="1"/>
  <c r="Q161" i="1"/>
  <c r="P161" i="1"/>
  <c r="R160" i="1"/>
  <c r="Q160" i="1"/>
  <c r="P160" i="1"/>
  <c r="R159" i="1"/>
  <c r="Q159" i="1"/>
  <c r="P159" i="1"/>
  <c r="R158" i="1"/>
  <c r="Q158" i="1"/>
  <c r="P158" i="1"/>
  <c r="R157" i="1"/>
  <c r="Q157" i="1"/>
  <c r="P157" i="1"/>
  <c r="R156" i="1"/>
  <c r="Q156" i="1"/>
  <c r="P156" i="1"/>
  <c r="R155" i="1"/>
  <c r="Q155" i="1"/>
  <c r="P155" i="1"/>
  <c r="R154" i="1"/>
  <c r="Q154" i="1"/>
  <c r="P154" i="1"/>
  <c r="R153" i="1"/>
  <c r="Q153" i="1"/>
  <c r="P153" i="1"/>
  <c r="R152" i="1"/>
  <c r="Q152" i="1"/>
  <c r="P152" i="1"/>
  <c r="R151" i="1"/>
  <c r="Q151" i="1"/>
  <c r="P151" i="1"/>
  <c r="R150" i="1"/>
  <c r="Q150" i="1"/>
  <c r="P150" i="1"/>
  <c r="R149" i="1"/>
  <c r="Q149" i="1"/>
  <c r="P149" i="1"/>
  <c r="R148" i="1"/>
  <c r="Q148" i="1"/>
  <c r="P148" i="1"/>
  <c r="R147" i="1"/>
  <c r="Q147" i="1"/>
  <c r="P147" i="1"/>
  <c r="R146" i="1"/>
  <c r="Q146" i="1"/>
  <c r="P146" i="1"/>
  <c r="R145" i="1"/>
  <c r="Q145" i="1"/>
  <c r="P145" i="1"/>
  <c r="R144" i="1"/>
  <c r="Q144" i="1"/>
  <c r="P144" i="1"/>
  <c r="R143" i="1"/>
  <c r="Q143" i="1"/>
  <c r="P143" i="1"/>
  <c r="R142" i="1"/>
  <c r="Q142" i="1"/>
  <c r="P142" i="1"/>
  <c r="R141" i="1"/>
  <c r="Q141" i="1"/>
  <c r="P141" i="1"/>
  <c r="R140" i="1"/>
  <c r="Q140" i="1"/>
  <c r="P140" i="1"/>
  <c r="R139" i="1"/>
  <c r="Q139" i="1"/>
  <c r="P139" i="1"/>
  <c r="R138" i="1"/>
  <c r="Q138" i="1"/>
  <c r="P138" i="1"/>
  <c r="R137" i="1"/>
  <c r="Q137" i="1"/>
  <c r="P137" i="1"/>
  <c r="R136" i="1"/>
  <c r="Q136" i="1"/>
  <c r="P136" i="1"/>
  <c r="R135" i="1"/>
  <c r="Q135" i="1"/>
  <c r="P135" i="1"/>
  <c r="R134" i="1"/>
  <c r="Q134" i="1"/>
  <c r="P134" i="1"/>
  <c r="R133" i="1"/>
  <c r="Q133" i="1"/>
  <c r="P133" i="1"/>
  <c r="R132" i="1"/>
  <c r="Q132" i="1"/>
  <c r="P132" i="1"/>
  <c r="R131" i="1"/>
  <c r="Q131" i="1"/>
  <c r="P131" i="1"/>
  <c r="R130" i="1"/>
  <c r="Q130" i="1"/>
  <c r="P130" i="1"/>
  <c r="R129" i="1"/>
  <c r="Q129" i="1"/>
  <c r="P129" i="1"/>
  <c r="R128" i="1"/>
  <c r="Q128" i="1"/>
  <c r="P128" i="1"/>
  <c r="R127" i="1"/>
  <c r="Q127" i="1"/>
  <c r="P127" i="1"/>
  <c r="R126" i="1"/>
  <c r="Q126" i="1"/>
  <c r="P126" i="1"/>
  <c r="R125" i="1"/>
  <c r="Q125" i="1"/>
  <c r="P125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S275" i="1" l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</calcChain>
</file>

<file path=xl/sharedStrings.xml><?xml version="1.0" encoding="utf-8"?>
<sst xmlns="http://schemas.openxmlformats.org/spreadsheetml/2006/main" count="1096" uniqueCount="336">
  <si>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</si>
  <si>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</si>
  <si>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</si>
  <si>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</t>
    <rPh sb="0" eb="3">
      <t>ゲンザイリョウ</t>
    </rPh>
    <phoneticPr fontId="3"/>
  </si>
  <si>
    <t>製造品</t>
    <rPh sb="0" eb="2">
      <t>セイゾウ</t>
    </rPh>
    <rPh sb="2" eb="3">
      <t>ヒン</t>
    </rPh>
    <phoneticPr fontId="3"/>
  </si>
  <si>
    <t>粗付加価値額</t>
    <rPh sb="0" eb="1">
      <t>アラ</t>
    </rPh>
    <rPh sb="1" eb="5">
      <t>フカカチ</t>
    </rPh>
    <rPh sb="5" eb="6">
      <t>ガク</t>
    </rPh>
    <phoneticPr fontId="3"/>
  </si>
  <si>
    <t>有形固定資産</t>
  </si>
  <si>
    <t>市区町村</t>
    <rPh sb="0" eb="4">
      <t>シクチョウソン</t>
    </rPh>
    <phoneticPr fontId="3"/>
  </si>
  <si>
    <t>調査年</t>
    <rPh sb="0" eb="2">
      <t>チョウサ</t>
    </rPh>
    <rPh sb="2" eb="3">
      <t>ネン</t>
    </rPh>
    <phoneticPr fontId="3"/>
  </si>
  <si>
    <t>計</t>
    <rPh sb="0" eb="1">
      <t>ケイ</t>
    </rPh>
    <phoneticPr fontId="3"/>
  </si>
  <si>
    <t>内従業者</t>
    <rPh sb="0" eb="1">
      <t>ウチ</t>
    </rPh>
    <rPh sb="1" eb="4">
      <t>ジュウギョウシャ</t>
    </rPh>
    <phoneticPr fontId="3"/>
  </si>
  <si>
    <t>内従業者</t>
    <rPh sb="0" eb="1">
      <t>ウチ</t>
    </rPh>
    <rPh sb="1" eb="3">
      <t>ジュウギョウ</t>
    </rPh>
    <rPh sb="3" eb="4">
      <t>シャ</t>
    </rPh>
    <phoneticPr fontId="3"/>
  </si>
  <si>
    <t>使用額等</t>
    <phoneticPr fontId="3"/>
  </si>
  <si>
    <t>出荷額等</t>
    <phoneticPr fontId="3"/>
  </si>
  <si>
    <t>年末現在高</t>
  </si>
  <si>
    <t>産業中分類</t>
  </si>
  <si>
    <t>10人～299人</t>
    <phoneticPr fontId="3"/>
  </si>
  <si>
    <t>300人以上</t>
  </si>
  <si>
    <t>(従業者10人以上)</t>
    <rPh sb="1" eb="4">
      <t>ジュウギョウシャ</t>
    </rPh>
    <rPh sb="6" eb="7">
      <t>ヒト</t>
    </rPh>
    <rPh sb="7" eb="9">
      <t>イジョウ</t>
    </rPh>
    <phoneticPr fontId="3"/>
  </si>
  <si>
    <t>（人）</t>
    <rPh sb="1" eb="2">
      <t>ヒト</t>
    </rPh>
    <phoneticPr fontId="3"/>
  </si>
  <si>
    <t>（万円）</t>
    <rPh sb="1" eb="3">
      <t>マンエン</t>
    </rPh>
    <phoneticPr fontId="3"/>
  </si>
  <si>
    <t>札幌市 東区</t>
  </si>
  <si>
    <t>鉄鋼業</t>
  </si>
  <si>
    <t>-</t>
  </si>
  <si>
    <t>札幌市 西区</t>
  </si>
  <si>
    <t xml:space="preserve">函館市 </t>
  </si>
  <si>
    <t xml:space="preserve">小樽市 </t>
  </si>
  <si>
    <t xml:space="preserve">室蘭市 </t>
  </si>
  <si>
    <t xml:space="preserve">釧路市 </t>
  </si>
  <si>
    <t xml:space="preserve">苫小牧市 </t>
  </si>
  <si>
    <t xml:space="preserve">石狩市 </t>
  </si>
  <si>
    <t xml:space="preserve">八戸市 </t>
  </si>
  <si>
    <t xml:space="preserve">盛岡市 </t>
  </si>
  <si>
    <t xml:space="preserve">水沢市 </t>
  </si>
  <si>
    <t xml:space="preserve">花巻市 </t>
  </si>
  <si>
    <t xml:space="preserve">北上市 </t>
  </si>
  <si>
    <t xml:space="preserve">一関市 </t>
  </si>
  <si>
    <t>仙台市 宮城野区</t>
  </si>
  <si>
    <t xml:space="preserve">石巻市 </t>
  </si>
  <si>
    <t xml:space="preserve">岩沼市 </t>
  </si>
  <si>
    <t xml:space="preserve">秋田市 </t>
  </si>
  <si>
    <t xml:space="preserve">山形市 </t>
  </si>
  <si>
    <t xml:space="preserve">鶴岡市 </t>
  </si>
  <si>
    <t xml:space="preserve">酒田市 </t>
  </si>
  <si>
    <t xml:space="preserve">いわき市 </t>
  </si>
  <si>
    <t xml:space="preserve">白河市 </t>
  </si>
  <si>
    <t xml:space="preserve">須賀川市 </t>
  </si>
  <si>
    <t xml:space="preserve">二本松市 </t>
  </si>
  <si>
    <t xml:space="preserve">日立市 </t>
  </si>
  <si>
    <t xml:space="preserve">古河市 </t>
  </si>
  <si>
    <t xml:space="preserve">結城市 </t>
  </si>
  <si>
    <t xml:space="preserve">高萩市 </t>
  </si>
  <si>
    <t xml:space="preserve">ひたちなか市 </t>
  </si>
  <si>
    <t xml:space="preserve">鹿嶋市 </t>
  </si>
  <si>
    <t xml:space="preserve">那珂市 </t>
  </si>
  <si>
    <t xml:space="preserve">筑西市 </t>
  </si>
  <si>
    <t xml:space="preserve">稲敷市 </t>
  </si>
  <si>
    <t xml:space="preserve">かすみがうら市 </t>
  </si>
  <si>
    <t xml:space="preserve">神栖市 </t>
  </si>
  <si>
    <t xml:space="preserve">宇都宮市 </t>
  </si>
  <si>
    <t xml:space="preserve">足利市 </t>
  </si>
  <si>
    <t xml:space="preserve">佐野市 </t>
  </si>
  <si>
    <t xml:space="preserve">鹿沼市 </t>
  </si>
  <si>
    <t xml:space="preserve">小山市 </t>
  </si>
  <si>
    <t xml:space="preserve">真岡市 </t>
  </si>
  <si>
    <t xml:space="preserve">那須塩原市 </t>
  </si>
  <si>
    <t xml:space="preserve">さくら市 </t>
  </si>
  <si>
    <t xml:space="preserve">前橋市 </t>
  </si>
  <si>
    <t xml:space="preserve">高崎市 </t>
  </si>
  <si>
    <t xml:space="preserve">伊勢崎市 </t>
  </si>
  <si>
    <t xml:space="preserve">太田市 </t>
  </si>
  <si>
    <t xml:space="preserve">館林市 </t>
  </si>
  <si>
    <t xml:space="preserve">渋川市 </t>
  </si>
  <si>
    <t xml:space="preserve">川越市 </t>
  </si>
  <si>
    <t xml:space="preserve">川口市 </t>
  </si>
  <si>
    <t xml:space="preserve">東松山市 </t>
  </si>
  <si>
    <t xml:space="preserve">羽生市 </t>
  </si>
  <si>
    <t xml:space="preserve">深谷市 </t>
  </si>
  <si>
    <t xml:space="preserve">草加市 </t>
  </si>
  <si>
    <t xml:space="preserve">越谷市 </t>
  </si>
  <si>
    <t xml:space="preserve">戸田市 </t>
  </si>
  <si>
    <t xml:space="preserve">八潮市 </t>
  </si>
  <si>
    <t xml:space="preserve">三郷市 </t>
  </si>
  <si>
    <t>千葉市 中央区</t>
  </si>
  <si>
    <t>千葉市 花見川区</t>
  </si>
  <si>
    <t>千葉市 稲毛区</t>
  </si>
  <si>
    <t xml:space="preserve">市川市 </t>
  </si>
  <si>
    <t xml:space="preserve">船橋市 </t>
  </si>
  <si>
    <t xml:space="preserve">松戸市 </t>
  </si>
  <si>
    <t xml:space="preserve">野田市 </t>
  </si>
  <si>
    <t xml:space="preserve">佐倉市 </t>
  </si>
  <si>
    <t xml:space="preserve">習志野市 </t>
  </si>
  <si>
    <t xml:space="preserve">柏市 </t>
  </si>
  <si>
    <t xml:space="preserve">市原市 </t>
  </si>
  <si>
    <t xml:space="preserve">八千代市 </t>
  </si>
  <si>
    <t xml:space="preserve">君津市 </t>
  </si>
  <si>
    <t xml:space="preserve">浦安市 </t>
  </si>
  <si>
    <t xml:space="preserve">八街市 </t>
  </si>
  <si>
    <t xml:space="preserve">白井市 </t>
  </si>
  <si>
    <t xml:space="preserve">江東区 </t>
  </si>
  <si>
    <t xml:space="preserve">大田区 </t>
  </si>
  <si>
    <t xml:space="preserve">板橋区 </t>
  </si>
  <si>
    <t xml:space="preserve">足立区 </t>
  </si>
  <si>
    <t xml:space="preserve">江戸川区 </t>
  </si>
  <si>
    <t xml:space="preserve">青梅市 </t>
  </si>
  <si>
    <t>横浜市 鶴見区</t>
  </si>
  <si>
    <t>横浜市 金沢区</t>
  </si>
  <si>
    <t>川崎市 川崎区</t>
  </si>
  <si>
    <t xml:space="preserve">横須賀市 </t>
  </si>
  <si>
    <t xml:space="preserve">平塚市 </t>
  </si>
  <si>
    <t xml:space="preserve">藤沢市 </t>
  </si>
  <si>
    <t xml:space="preserve">小田原市 </t>
  </si>
  <si>
    <t xml:space="preserve">茅ケ崎市 </t>
  </si>
  <si>
    <t xml:space="preserve">相模原市 </t>
  </si>
  <si>
    <t xml:space="preserve">厚木市 </t>
  </si>
  <si>
    <t xml:space="preserve">大和市 </t>
  </si>
  <si>
    <t xml:space="preserve">綾瀬市 </t>
  </si>
  <si>
    <t xml:space="preserve">新潟市 </t>
  </si>
  <si>
    <t xml:space="preserve">長岡市 </t>
  </si>
  <si>
    <t xml:space="preserve">三条市 </t>
  </si>
  <si>
    <t xml:space="preserve">柏崎市 </t>
  </si>
  <si>
    <t xml:space="preserve">小千谷市 </t>
  </si>
  <si>
    <t xml:space="preserve">燕市 </t>
  </si>
  <si>
    <t xml:space="preserve">上越市 </t>
  </si>
  <si>
    <t xml:space="preserve">富山市 </t>
  </si>
  <si>
    <t xml:space="preserve">高岡市 </t>
  </si>
  <si>
    <t xml:space="preserve">滑川市 </t>
  </si>
  <si>
    <t xml:space="preserve">射水市 </t>
  </si>
  <si>
    <t xml:space="preserve">金沢市 </t>
  </si>
  <si>
    <t xml:space="preserve">小松市 </t>
  </si>
  <si>
    <t xml:space="preserve">加賀市 </t>
  </si>
  <si>
    <t xml:space="preserve">羽咋市 </t>
  </si>
  <si>
    <t xml:space="preserve">かほく市 </t>
  </si>
  <si>
    <t xml:space="preserve">白山市 </t>
  </si>
  <si>
    <t xml:space="preserve">能美市 </t>
  </si>
  <si>
    <t xml:space="preserve">長野市 </t>
  </si>
  <si>
    <t xml:space="preserve">松本市 </t>
  </si>
  <si>
    <t xml:space="preserve">岡谷市 </t>
  </si>
  <si>
    <t xml:space="preserve">須坂市 </t>
  </si>
  <si>
    <t xml:space="preserve">茅野市 </t>
  </si>
  <si>
    <t xml:space="preserve">千曲市 </t>
  </si>
  <si>
    <t xml:space="preserve">岐阜市 </t>
  </si>
  <si>
    <t xml:space="preserve">大垣市 </t>
  </si>
  <si>
    <t xml:space="preserve">恵那市 </t>
  </si>
  <si>
    <t xml:space="preserve">美濃加茂市 </t>
  </si>
  <si>
    <t xml:space="preserve">各務原市 </t>
  </si>
  <si>
    <t xml:space="preserve">可児市 </t>
  </si>
  <si>
    <t xml:space="preserve">海津市 </t>
  </si>
  <si>
    <t>静岡市 葵区</t>
  </si>
  <si>
    <t>静岡市 駿河区</t>
  </si>
  <si>
    <t>静岡市 清水区</t>
  </si>
  <si>
    <t xml:space="preserve">浜松市 </t>
  </si>
  <si>
    <t xml:space="preserve">三島市 </t>
  </si>
  <si>
    <t xml:space="preserve">富士宮市 </t>
  </si>
  <si>
    <t xml:space="preserve">島田市 </t>
  </si>
  <si>
    <t xml:space="preserve">富士市 </t>
  </si>
  <si>
    <t xml:space="preserve">磐田市 </t>
  </si>
  <si>
    <t xml:space="preserve">掛川市 </t>
  </si>
  <si>
    <t xml:space="preserve">御前崎市 </t>
  </si>
  <si>
    <t xml:space="preserve">菊川市 </t>
  </si>
  <si>
    <t xml:space="preserve">牧之原市 </t>
  </si>
  <si>
    <t>名古屋市 熱田区</t>
  </si>
  <si>
    <t>名古屋市 中川区</t>
  </si>
  <si>
    <t>名古屋市 港区</t>
  </si>
  <si>
    <t>名古屋市 南区</t>
  </si>
  <si>
    <t>名古屋市 緑区</t>
  </si>
  <si>
    <t xml:space="preserve">豊橋市 </t>
  </si>
  <si>
    <t xml:space="preserve">岡崎市 </t>
  </si>
  <si>
    <t xml:space="preserve">一宮市 </t>
  </si>
  <si>
    <t xml:space="preserve">半田市 </t>
  </si>
  <si>
    <t xml:space="preserve">豊川市 </t>
  </si>
  <si>
    <t xml:space="preserve">碧南市 </t>
  </si>
  <si>
    <t xml:space="preserve">刈谷市 </t>
  </si>
  <si>
    <t xml:space="preserve">豊田市 </t>
  </si>
  <si>
    <t xml:space="preserve">安城市 </t>
  </si>
  <si>
    <t xml:space="preserve">西尾市 </t>
  </si>
  <si>
    <t xml:space="preserve">蒲郡市 </t>
  </si>
  <si>
    <t xml:space="preserve">常滑市 </t>
  </si>
  <si>
    <t xml:space="preserve">小牧市 </t>
  </si>
  <si>
    <t xml:space="preserve">東海市 </t>
  </si>
  <si>
    <t xml:space="preserve">大府市 </t>
  </si>
  <si>
    <t xml:space="preserve">知立市 </t>
  </si>
  <si>
    <t xml:space="preserve">高浜市 </t>
  </si>
  <si>
    <t xml:space="preserve">津市 </t>
  </si>
  <si>
    <t xml:space="preserve">四日市市 </t>
  </si>
  <si>
    <t xml:space="preserve">松阪市 </t>
  </si>
  <si>
    <t xml:space="preserve">桑名市 </t>
  </si>
  <si>
    <t xml:space="preserve">いなべ市 </t>
  </si>
  <si>
    <t xml:space="preserve">伊賀市 </t>
  </si>
  <si>
    <t xml:space="preserve">栗東市 </t>
  </si>
  <si>
    <t xml:space="preserve">甲賀市 </t>
  </si>
  <si>
    <t xml:space="preserve">湖南市 </t>
  </si>
  <si>
    <t xml:space="preserve">東近江市 </t>
  </si>
  <si>
    <t>京都市 南区</t>
  </si>
  <si>
    <t xml:space="preserve">福知山市 </t>
  </si>
  <si>
    <t xml:space="preserve">宇治市 </t>
  </si>
  <si>
    <t xml:space="preserve">八幡市 </t>
  </si>
  <si>
    <t>大阪市 港区</t>
  </si>
  <si>
    <t>大阪市 大正区</t>
  </si>
  <si>
    <t>大阪市 西淀川区</t>
  </si>
  <si>
    <t>大阪市 東成区</t>
  </si>
  <si>
    <t>大阪市 城東区</t>
  </si>
  <si>
    <t>大阪市 西成区</t>
  </si>
  <si>
    <t>大阪市 淀川区</t>
  </si>
  <si>
    <t>大阪市 鶴見区</t>
  </si>
  <si>
    <t>大阪市 住之江区</t>
  </si>
  <si>
    <t>大阪市 平野区</t>
  </si>
  <si>
    <t xml:space="preserve">堺市 </t>
  </si>
  <si>
    <t xml:space="preserve">岸和田市 </t>
  </si>
  <si>
    <t xml:space="preserve">豊中市 </t>
  </si>
  <si>
    <t xml:space="preserve">泉大津市 </t>
  </si>
  <si>
    <t xml:space="preserve">高槻市 </t>
  </si>
  <si>
    <t xml:space="preserve">貝塚市 </t>
  </si>
  <si>
    <t xml:space="preserve">守口市 </t>
  </si>
  <si>
    <t xml:space="preserve">枚方市 </t>
  </si>
  <si>
    <t xml:space="preserve">茨木市 </t>
  </si>
  <si>
    <t xml:space="preserve">八尾市 </t>
  </si>
  <si>
    <t xml:space="preserve">泉佐野市 </t>
  </si>
  <si>
    <t xml:space="preserve">富田林市 </t>
  </si>
  <si>
    <t xml:space="preserve">河内長野市 </t>
  </si>
  <si>
    <t xml:space="preserve">松原市 </t>
  </si>
  <si>
    <t xml:space="preserve">大東市 </t>
  </si>
  <si>
    <t xml:space="preserve">和泉市 </t>
  </si>
  <si>
    <t xml:space="preserve">柏原市 </t>
  </si>
  <si>
    <t xml:space="preserve">羽曳野市 </t>
  </si>
  <si>
    <t xml:space="preserve">門真市 </t>
  </si>
  <si>
    <t xml:space="preserve">高石市 </t>
  </si>
  <si>
    <t xml:space="preserve">東大阪市 </t>
  </si>
  <si>
    <t xml:space="preserve">四條畷市 </t>
  </si>
  <si>
    <t xml:space="preserve">交野市 </t>
  </si>
  <si>
    <t>神戸市 東灘区</t>
  </si>
  <si>
    <t>神戸市 長田区</t>
  </si>
  <si>
    <t>神戸市 西区</t>
  </si>
  <si>
    <t xml:space="preserve">姫路市 </t>
  </si>
  <si>
    <t xml:space="preserve">尼崎市 </t>
  </si>
  <si>
    <t xml:space="preserve">伊丹市 </t>
  </si>
  <si>
    <t xml:space="preserve">加古川市 </t>
  </si>
  <si>
    <t xml:space="preserve">三木市 </t>
  </si>
  <si>
    <t xml:space="preserve">小野市 </t>
  </si>
  <si>
    <t xml:space="preserve">加西市 </t>
  </si>
  <si>
    <t xml:space="preserve">たつの市 </t>
  </si>
  <si>
    <t xml:space="preserve">奈良市 </t>
  </si>
  <si>
    <t xml:space="preserve">和歌山市 </t>
  </si>
  <si>
    <t xml:space="preserve">米子市 </t>
  </si>
  <si>
    <t xml:space="preserve">出雲市 </t>
  </si>
  <si>
    <t xml:space="preserve">安来市 </t>
  </si>
  <si>
    <t xml:space="preserve">岡山市 </t>
  </si>
  <si>
    <t xml:space="preserve">倉敷市 </t>
  </si>
  <si>
    <t xml:space="preserve">玉野市 </t>
  </si>
  <si>
    <t xml:space="preserve">笠岡市 </t>
  </si>
  <si>
    <t xml:space="preserve">総社市 </t>
  </si>
  <si>
    <t>広島市 南区</t>
  </si>
  <si>
    <t>広島市 安佐北区</t>
  </si>
  <si>
    <t xml:space="preserve">呉市 </t>
  </si>
  <si>
    <t xml:space="preserve">福山市 </t>
  </si>
  <si>
    <t xml:space="preserve">府中市 </t>
  </si>
  <si>
    <t xml:space="preserve">東広島市 </t>
  </si>
  <si>
    <t xml:space="preserve">下関市 </t>
  </si>
  <si>
    <t xml:space="preserve">宇部市 </t>
  </si>
  <si>
    <t xml:space="preserve">下松市 </t>
  </si>
  <si>
    <t xml:space="preserve">光市 </t>
  </si>
  <si>
    <t xml:space="preserve">周南市 </t>
  </si>
  <si>
    <t xml:space="preserve">山陽小野田市 </t>
  </si>
  <si>
    <t xml:space="preserve">高松市 </t>
  </si>
  <si>
    <t xml:space="preserve">さぬき市 </t>
  </si>
  <si>
    <t xml:space="preserve">松山市 </t>
  </si>
  <si>
    <t xml:space="preserve">新居浜市 </t>
  </si>
  <si>
    <t xml:space="preserve">西条市 </t>
  </si>
  <si>
    <t xml:space="preserve">高知市 </t>
  </si>
  <si>
    <t>北九州市 若松区</t>
  </si>
  <si>
    <t>北九州市 戸畑区</t>
  </si>
  <si>
    <t>北九州市 小倉北区</t>
  </si>
  <si>
    <t>北九州市 小倉南区</t>
  </si>
  <si>
    <t>北九州市 八幡東区</t>
  </si>
  <si>
    <t>北九州市 八幡西区</t>
  </si>
  <si>
    <t>福岡市 東区</t>
  </si>
  <si>
    <t xml:space="preserve">大牟田市 </t>
  </si>
  <si>
    <t xml:space="preserve">久留米市 </t>
  </si>
  <si>
    <t xml:space="preserve">直方市 </t>
  </si>
  <si>
    <t xml:space="preserve">筑後市 </t>
  </si>
  <si>
    <t xml:space="preserve">佐賀市 </t>
  </si>
  <si>
    <t xml:space="preserve">佐世保市 </t>
  </si>
  <si>
    <t xml:space="preserve">諫早市 </t>
  </si>
  <si>
    <t xml:space="preserve">大村市 </t>
  </si>
  <si>
    <t xml:space="preserve">熊本市 </t>
  </si>
  <si>
    <t xml:space="preserve">八代市 </t>
  </si>
  <si>
    <t xml:space="preserve">宇土市 </t>
  </si>
  <si>
    <t xml:space="preserve">大分市 </t>
  </si>
  <si>
    <t xml:space="preserve">中津市 </t>
  </si>
  <si>
    <t xml:space="preserve">宮崎市 </t>
  </si>
  <si>
    <t xml:space="preserve">鹿児島市 </t>
  </si>
  <si>
    <t>ln V</t>
    <phoneticPr fontId="1"/>
  </si>
  <si>
    <t>ln K</t>
    <phoneticPr fontId="1"/>
  </si>
  <si>
    <t>ln L</t>
    <phoneticPr fontId="1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</si>
  <si>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</si>
  <si>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</si>
  <si>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</si>
  <si>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</si>
  <si>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</si>
  <si>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</si>
  <si>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</si>
  <si>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</si>
  <si>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</si>
  <si>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</si>
  <si>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</si>
  <si>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</si>
  <si>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</si>
  <si>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</si>
  <si>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</si>
  <si>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</si>
  <si>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</si>
  <si>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</si>
  <si>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</si>
  <si>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</si>
  <si>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</si>
  <si>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</si>
  <si>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</si>
  <si>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</si>
  <si>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X 値 2</t>
  </si>
  <si>
    <t>係　数</t>
    <phoneticPr fontId="1"/>
  </si>
  <si>
    <t>労働の</t>
    <rPh sb="0" eb="2">
      <t>ロウドウ</t>
    </rPh>
    <phoneticPr fontId="1"/>
  </si>
  <si>
    <t>限界価値生産性</t>
    <rPh sb="0" eb="2">
      <t>ゲンカイ</t>
    </rPh>
    <rPh sb="2" eb="4">
      <t>カチ</t>
    </rPh>
    <rPh sb="4" eb="7">
      <t>セイサンセイ</t>
    </rPh>
    <phoneticPr fontId="1"/>
  </si>
  <si>
    <t>出荷額の大きい順にソートしている</t>
    <rPh sb="0" eb="3">
      <t>シュッカガク</t>
    </rPh>
    <rPh sb="4" eb="5">
      <t>オオ</t>
    </rPh>
    <rPh sb="7" eb="8">
      <t>ジュン</t>
    </rPh>
    <phoneticPr fontId="1"/>
  </si>
  <si>
    <t>コード</t>
    <phoneticPr fontId="1"/>
  </si>
  <si>
    <t>w</t>
    <phoneticPr fontId="1"/>
  </si>
  <si>
    <t>相関係数</t>
    <rPh sb="0" eb="2">
      <t>ソウカン</t>
    </rPh>
    <rPh sb="2" eb="4">
      <t>ケイスウ</t>
    </rPh>
    <phoneticPr fontId="1"/>
  </si>
  <si>
    <t>L</t>
    <phoneticPr fontId="1"/>
  </si>
  <si>
    <t>GW</t>
    <phoneticPr fontId="1"/>
  </si>
  <si>
    <t>Q</t>
    <phoneticPr fontId="1"/>
  </si>
  <si>
    <t>V</t>
    <phoneticPr fontId="1"/>
  </si>
  <si>
    <t>K</t>
    <phoneticPr fontId="3"/>
  </si>
  <si>
    <t>⊿V/⊿L</t>
    <phoneticPr fontId="1"/>
  </si>
  <si>
    <t>V/L</t>
    <phoneticPr fontId="1"/>
  </si>
  <si>
    <t>平均生産性</t>
    <rPh sb="0" eb="2">
      <t>ヘイキン</t>
    </rPh>
    <rPh sb="2" eb="5">
      <t>セイサンセイ</t>
    </rPh>
    <phoneticPr fontId="1"/>
  </si>
  <si>
    <t>LS</t>
    <phoneticPr fontId="1"/>
  </si>
  <si>
    <t>コストシェア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</si>
</sst>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0.00_ "/>
    <numFmt numFmtId="178" formatCode="0.000_ "/>
    <numFmt numFmtId="179" formatCode="#,##0_ "/>
    <numFmt numFmtId="180" formatCode="0.0_ "/>
    <numFmt numFmtId="181" formatCode="0.00000_ "/>
    <numFmt numFmtId="182" formatCode="#,##0.0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top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177" fontId="0" fillId="0" borderId="11" xfId="0" applyNumberFormat="1" applyBorder="1">
      <alignment vertical="center"/>
    </xf>
    <xf numFmtId="178" fontId="0" fillId="0" borderId="0" xfId="0" applyNumberFormat="1" applyFill="1" applyBorder="1" applyAlignment="1">
      <alignment vertical="center"/>
    </xf>
    <xf numFmtId="178" fontId="0" fillId="0" borderId="9" xfId="0" applyNumberFormat="1" applyFill="1" applyBorder="1" applyAlignment="1">
      <alignment vertical="center"/>
    </xf>
    <xf numFmtId="178" fontId="0" fillId="3" borderId="0" xfId="0" applyNumberFormat="1" applyFill="1" applyBorder="1" applyAlignment="1">
      <alignment vertical="center"/>
    </xf>
    <xf numFmtId="178" fontId="0" fillId="3" borderId="9" xfId="0" applyNumberFormat="1" applyFill="1" applyBorder="1" applyAlignment="1">
      <alignment vertical="center"/>
    </xf>
    <xf numFmtId="176" fontId="2" fillId="0" borderId="0" xfId="0" applyNumberFormat="1" applyFont="1" applyFill="1" applyAlignment="1">
      <alignment horizontal="right" vertical="center" shrinkToFi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/>
    </xf>
    <xf numFmtId="0" fontId="2" fillId="0" borderId="12" xfId="0" applyNumberFormat="1" applyFont="1" applyFill="1" applyBorder="1" applyAlignment="1">
      <alignment horizontal="right" shrinkToFit="1"/>
    </xf>
    <xf numFmtId="0" fontId="2" fillId="0" borderId="12" xfId="0" applyFont="1" applyFill="1" applyBorder="1" applyAlignment="1">
      <alignment shrinkToFit="1"/>
    </xf>
    <xf numFmtId="0" fontId="0" fillId="2" borderId="12" xfId="0" applyFill="1" applyBorder="1" applyAlignment="1">
      <alignment horizontal="right"/>
    </xf>
    <xf numFmtId="0" fontId="2" fillId="2" borderId="12" xfId="0" applyFont="1" applyFill="1" applyBorder="1" applyAlignment="1">
      <alignment shrinkToFit="1"/>
    </xf>
    <xf numFmtId="0" fontId="2" fillId="2" borderId="12" xfId="0" applyFont="1" applyFill="1" applyBorder="1" applyAlignment="1">
      <alignment horizontal="right" shrinkToFit="1"/>
    </xf>
    <xf numFmtId="176" fontId="2" fillId="2" borderId="12" xfId="0" applyNumberFormat="1" applyFont="1" applyFill="1" applyBorder="1" applyAlignment="1">
      <alignment horizontal="right" vertical="center" shrinkToFit="1"/>
    </xf>
    <xf numFmtId="0" fontId="2" fillId="0" borderId="11" xfId="0" applyNumberFormat="1" applyFont="1" applyFill="1" applyBorder="1" applyAlignment="1">
      <alignment horizontal="right" shrinkToFit="1"/>
    </xf>
    <xf numFmtId="0" fontId="2" fillId="0" borderId="11" xfId="0" applyFont="1" applyFill="1" applyBorder="1" applyAlignment="1">
      <alignment shrinkToFit="1"/>
    </xf>
    <xf numFmtId="0" fontId="0" fillId="2" borderId="11" xfId="0" applyFill="1" applyBorder="1" applyAlignment="1">
      <alignment horizontal="right"/>
    </xf>
    <xf numFmtId="0" fontId="2" fillId="2" borderId="11" xfId="0" applyFont="1" applyFill="1" applyBorder="1" applyAlignment="1">
      <alignment shrinkToFit="1"/>
    </xf>
    <xf numFmtId="0" fontId="2" fillId="2" borderId="11" xfId="0" applyFont="1" applyFill="1" applyBorder="1" applyAlignment="1">
      <alignment horizontal="right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0" fontId="0" fillId="3" borderId="11" xfId="0" applyFill="1" applyBorder="1" applyAlignment="1">
      <alignment horizontal="right"/>
    </xf>
    <xf numFmtId="0" fontId="2" fillId="3" borderId="11" xfId="0" applyFont="1" applyFill="1" applyBorder="1" applyAlignment="1">
      <alignment shrinkToFit="1"/>
    </xf>
    <xf numFmtId="0" fontId="2" fillId="3" borderId="11" xfId="0" applyFont="1" applyFill="1" applyBorder="1" applyAlignment="1">
      <alignment horizontal="right" shrinkToFit="1"/>
    </xf>
    <xf numFmtId="176" fontId="2" fillId="3" borderId="11" xfId="0" applyNumberFormat="1" applyFont="1" applyFill="1" applyBorder="1" applyAlignment="1">
      <alignment horizontal="right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179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78" fontId="0" fillId="3" borderId="0" xfId="0" applyNumberFormat="1" applyFill="1">
      <alignment vertical="center"/>
    </xf>
    <xf numFmtId="180" fontId="0" fillId="0" borderId="11" xfId="0" applyNumberFormat="1" applyBorder="1">
      <alignment vertical="center"/>
    </xf>
    <xf numFmtId="176" fontId="6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8" fillId="0" borderId="11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9" fontId="9" fillId="0" borderId="11" xfId="0" applyNumberFormat="1" applyFont="1" applyFill="1" applyBorder="1" applyAlignment="1">
      <alignment shrinkToFit="1"/>
    </xf>
    <xf numFmtId="181" fontId="0" fillId="3" borderId="0" xfId="0" applyNumberFormat="1" applyFill="1" applyBorder="1" applyAlignment="1">
      <alignment vertical="center"/>
    </xf>
    <xf numFmtId="181" fontId="0" fillId="3" borderId="9" xfId="0" applyNumberForma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 shrinkToFit="1"/>
    </xf>
    <xf numFmtId="182" fontId="0" fillId="0" borderId="0" xfId="0" applyNumberFormat="1">
      <alignment vertical="center"/>
    </xf>
  </cellXfs>
  <cellStyles count="1">
    <cellStyle name="標準" xfId="0" builtinId="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373833423493819"/>
                  <c:y val="-7.36452464069110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鉄鋼業!#REF!</c:f>
              <c:numCache>
                <c:formatCode>#,##0_ </c:formatCode>
                <c:ptCount val="268"/>
                <c:pt idx="0">
                  <c:v>2785.1656182176353</c:v>
                </c:pt>
                <c:pt idx="1">
                  <c:v>3156.0819770069265</c:v>
                </c:pt>
                <c:pt idx="2">
                  <c:v>3117.7336596278396</c:v>
                </c:pt>
                <c:pt idx="3">
                  <c:v>3311.2232987626626</c:v>
                </c:pt>
                <c:pt idx="4">
                  <c:v>3486.3719922568257</c:v>
                </c:pt>
                <c:pt idx="5">
                  <c:v>3610.4222061919809</c:v>
                </c:pt>
                <c:pt idx="6">
                  <c:v>3332.3710789522056</c:v>
                </c:pt>
                <c:pt idx="7">
                  <c:v>2828.8472651063353</c:v>
                </c:pt>
                <c:pt idx="8">
                  <c:v>3171.7872996841643</c:v>
                </c:pt>
                <c:pt idx="9">
                  <c:v>3129.8305282692586</c:v>
                </c:pt>
                <c:pt idx="10">
                  <c:v>3507.3328091415915</c:v>
                </c:pt>
                <c:pt idx="11">
                  <c:v>2778.3549226265045</c:v>
                </c:pt>
                <c:pt idx="12">
                  <c:v>2619.5163574555372</c:v>
                </c:pt>
                <c:pt idx="13">
                  <c:v>2367.4971819895845</c:v>
                </c:pt>
                <c:pt idx="14">
                  <c:v>2613.4751813017474</c:v>
                </c:pt>
                <c:pt idx="15">
                  <c:v>1713.2696527728958</c:v>
                </c:pt>
                <c:pt idx="16">
                  <c:v>2280.3151995421299</c:v>
                </c:pt>
                <c:pt idx="17">
                  <c:v>2747.2238195707596</c:v>
                </c:pt>
                <c:pt idx="18">
                  <c:v>2462.0637356569882</c:v>
                </c:pt>
                <c:pt idx="19">
                  <c:v>2373.3772722308818</c:v>
                </c:pt>
                <c:pt idx="20">
                  <c:v>2059.5932843789305</c:v>
                </c:pt>
                <c:pt idx="21">
                  <c:v>1812.4794802920828</c:v>
                </c:pt>
                <c:pt idx="22">
                  <c:v>1655.7345475256889</c:v>
                </c:pt>
                <c:pt idx="23">
                  <c:v>2203.1076443693501</c:v>
                </c:pt>
                <c:pt idx="24">
                  <c:v>2343.9170944706357</c:v>
                </c:pt>
                <c:pt idx="25">
                  <c:v>1626.5778341263656</c:v>
                </c:pt>
                <c:pt idx="26">
                  <c:v>1593.9918009965284</c:v>
                </c:pt>
                <c:pt idx="27">
                  <c:v>2316.6545284491262</c:v>
                </c:pt>
                <c:pt idx="28">
                  <c:v>2751.5279809727981</c:v>
                </c:pt>
                <c:pt idx="29">
                  <c:v>1818.1030301732287</c:v>
                </c:pt>
                <c:pt idx="30">
                  <c:v>2980.7497851260073</c:v>
                </c:pt>
                <c:pt idx="31">
                  <c:v>2235.1439878390006</c:v>
                </c:pt>
                <c:pt idx="32">
                  <c:v>1637.5879892575406</c:v>
                </c:pt>
                <c:pt idx="33">
                  <c:v>1801.5597465742626</c:v>
                </c:pt>
                <c:pt idx="34">
                  <c:v>1738.662485185374</c:v>
                </c:pt>
                <c:pt idx="35">
                  <c:v>1402.6306929838192</c:v>
                </c:pt>
                <c:pt idx="36">
                  <c:v>1540.9845203603552</c:v>
                </c:pt>
                <c:pt idx="37">
                  <c:v>2592.6175411537879</c:v>
                </c:pt>
                <c:pt idx="38">
                  <c:v>1984.7352564862126</c:v>
                </c:pt>
                <c:pt idx="39">
                  <c:v>1715.2944296100957</c:v>
                </c:pt>
                <c:pt idx="40">
                  <c:v>2212.3224571304986</c:v>
                </c:pt>
                <c:pt idx="41">
                  <c:v>1682.7900235456693</c:v>
                </c:pt>
                <c:pt idx="42">
                  <c:v>1760.6075972928891</c:v>
                </c:pt>
                <c:pt idx="43">
                  <c:v>1477.1616820066131</c:v>
                </c:pt>
                <c:pt idx="44">
                  <c:v>1855.1125984819225</c:v>
                </c:pt>
                <c:pt idx="45">
                  <c:v>1287.9973420303684</c:v>
                </c:pt>
                <c:pt idx="46">
                  <c:v>1929.141849883553</c:v>
                </c:pt>
                <c:pt idx="47">
                  <c:v>1204.7252350655313</c:v>
                </c:pt>
                <c:pt idx="48">
                  <c:v>1226.1501188134384</c:v>
                </c:pt>
                <c:pt idx="49">
                  <c:v>1624.3820957637877</c:v>
                </c:pt>
                <c:pt idx="50">
                  <c:v>1535.5904160982523</c:v>
                </c:pt>
                <c:pt idx="51">
                  <c:v>1216.1897416488921</c:v>
                </c:pt>
                <c:pt idx="52">
                  <c:v>1158.727788979043</c:v>
                </c:pt>
                <c:pt idx="53">
                  <c:v>2446.2170415598216</c:v>
                </c:pt>
                <c:pt idx="54">
                  <c:v>1305.0537787514593</c:v>
                </c:pt>
                <c:pt idx="55">
                  <c:v>3861.4918192409664</c:v>
                </c:pt>
                <c:pt idx="56">
                  <c:v>1371.717679866362</c:v>
                </c:pt>
                <c:pt idx="57">
                  <c:v>1220.7781661406455</c:v>
                </c:pt>
                <c:pt idx="58">
                  <c:v>1718.2124059675855</c:v>
                </c:pt>
                <c:pt idx="59">
                  <c:v>1039.402150569993</c:v>
                </c:pt>
                <c:pt idx="60">
                  <c:v>1250.5054866477617</c:v>
                </c:pt>
                <c:pt idx="61">
                  <c:v>1799.8883446317648</c:v>
                </c:pt>
                <c:pt idx="62">
                  <c:v>1269.0102657908715</c:v>
                </c:pt>
                <c:pt idx="63">
                  <c:v>1198.0324691774551</c:v>
                </c:pt>
                <c:pt idx="64">
                  <c:v>1560.7112719910426</c:v>
                </c:pt>
                <c:pt idx="65">
                  <c:v>1673.1453714595671</c:v>
                </c:pt>
                <c:pt idx="66">
                  <c:v>1359.0198203569032</c:v>
                </c:pt>
                <c:pt idx="67">
                  <c:v>1290.5144967671399</c:v>
                </c:pt>
                <c:pt idx="68">
                  <c:v>1289.9345448947956</c:v>
                </c:pt>
                <c:pt idx="69">
                  <c:v>1070.1878590616491</c:v>
                </c:pt>
                <c:pt idx="70">
                  <c:v>772.58511397449115</c:v>
                </c:pt>
                <c:pt idx="71">
                  <c:v>1392.5014229681121</c:v>
                </c:pt>
                <c:pt idx="72">
                  <c:v>1557.667444374106</c:v>
                </c:pt>
                <c:pt idx="73">
                  <c:v>1208.8998260796043</c:v>
                </c:pt>
                <c:pt idx="74">
                  <c:v>1227.8393073284815</c:v>
                </c:pt>
                <c:pt idx="75">
                  <c:v>1370.0790127073315</c:v>
                </c:pt>
                <c:pt idx="76">
                  <c:v>1008.6459537483759</c:v>
                </c:pt>
                <c:pt idx="77">
                  <c:v>1143.9101016938612</c:v>
                </c:pt>
                <c:pt idx="78">
                  <c:v>1404.8998109429201</c:v>
                </c:pt>
                <c:pt idx="79">
                  <c:v>1540.4358557445726</c:v>
                </c:pt>
                <c:pt idx="80">
                  <c:v>1096.8460268128454</c:v>
                </c:pt>
                <c:pt idx="81">
                  <c:v>1608.3433669553256</c:v>
                </c:pt>
                <c:pt idx="82">
                  <c:v>1103.0520407768922</c:v>
                </c:pt>
                <c:pt idx="83">
                  <c:v>1164.9878057074309</c:v>
                </c:pt>
                <c:pt idx="84">
                  <c:v>1151.8200300321507</c:v>
                </c:pt>
                <c:pt idx="85">
                  <c:v>836.83467803098927</c:v>
                </c:pt>
                <c:pt idx="86">
                  <c:v>1402.9095061595351</c:v>
                </c:pt>
                <c:pt idx="87">
                  <c:v>1503.514366626757</c:v>
                </c:pt>
                <c:pt idx="88">
                  <c:v>1066.4495202142773</c:v>
                </c:pt>
                <c:pt idx="89">
                  <c:v>1044.5500142967862</c:v>
                </c:pt>
                <c:pt idx="90">
                  <c:v>1099.2164887837446</c:v>
                </c:pt>
                <c:pt idx="91">
                  <c:v>1261.1635370589102</c:v>
                </c:pt>
                <c:pt idx="92">
                  <c:v>1172.5685321788712</c:v>
                </c:pt>
                <c:pt idx="93">
                  <c:v>1151.4640023197408</c:v>
                </c:pt>
                <c:pt idx="94">
                  <c:v>1285.3713206166049</c:v>
                </c:pt>
                <c:pt idx="95">
                  <c:v>1221.2851252002001</c:v>
                </c:pt>
                <c:pt idx="96">
                  <c:v>2411.4983058556172</c:v>
                </c:pt>
                <c:pt idx="97">
                  <c:v>1088.5533758490981</c:v>
                </c:pt>
                <c:pt idx="98">
                  <c:v>1229.2295670456479</c:v>
                </c:pt>
                <c:pt idx="99">
                  <c:v>989.23749955806397</c:v>
                </c:pt>
                <c:pt idx="100">
                  <c:v>1907.8174006845511</c:v>
                </c:pt>
                <c:pt idx="101">
                  <c:v>908.18413314540726</c:v>
                </c:pt>
                <c:pt idx="102">
                  <c:v>885.10313056534608</c:v>
                </c:pt>
                <c:pt idx="103">
                  <c:v>1306.5314085730865</c:v>
                </c:pt>
                <c:pt idx="104">
                  <c:v>1215.8952119148994</c:v>
                </c:pt>
                <c:pt idx="105">
                  <c:v>1245.5353469972808</c:v>
                </c:pt>
                <c:pt idx="106">
                  <c:v>1319.7815514023041</c:v>
                </c:pt>
                <c:pt idx="107">
                  <c:v>1261.8726886164129</c:v>
                </c:pt>
                <c:pt idx="108">
                  <c:v>1123.0419747280948</c:v>
                </c:pt>
                <c:pt idx="109">
                  <c:v>903.585162189014</c:v>
                </c:pt>
                <c:pt idx="110">
                  <c:v>871.12358162705152</c:v>
                </c:pt>
                <c:pt idx="111">
                  <c:v>1333.9341866161965</c:v>
                </c:pt>
                <c:pt idx="112">
                  <c:v>1803.939692090079</c:v>
                </c:pt>
                <c:pt idx="113">
                  <c:v>1969.8872340466996</c:v>
                </c:pt>
                <c:pt idx="114">
                  <c:v>1368.797821300519</c:v>
                </c:pt>
                <c:pt idx="115">
                  <c:v>1030.3828292465048</c:v>
                </c:pt>
                <c:pt idx="116">
                  <c:v>1146.742784798678</c:v>
                </c:pt>
                <c:pt idx="117">
                  <c:v>1186.992093465951</c:v>
                </c:pt>
                <c:pt idx="118">
                  <c:v>1330.8526415476213</c:v>
                </c:pt>
                <c:pt idx="119">
                  <c:v>961.78820858433835</c:v>
                </c:pt>
                <c:pt idx="120">
                  <c:v>980.22227268774179</c:v>
                </c:pt>
                <c:pt idx="121">
                  <c:v>978.1891253526295</c:v>
                </c:pt>
                <c:pt idx="122">
                  <c:v>1152.7929665211668</c:v>
                </c:pt>
                <c:pt idx="123">
                  <c:v>1367.4932496553906</c:v>
                </c:pt>
                <c:pt idx="124">
                  <c:v>996.13075175368317</c:v>
                </c:pt>
                <c:pt idx="125">
                  <c:v>1305.1775328308011</c:v>
                </c:pt>
                <c:pt idx="126">
                  <c:v>1048.761060773908</c:v>
                </c:pt>
                <c:pt idx="127">
                  <c:v>1171.6608311267873</c:v>
                </c:pt>
                <c:pt idx="128">
                  <c:v>928.65854615359933</c:v>
                </c:pt>
                <c:pt idx="129">
                  <c:v>1594.9644504502498</c:v>
                </c:pt>
                <c:pt idx="130">
                  <c:v>915.89937888860095</c:v>
                </c:pt>
                <c:pt idx="131">
                  <c:v>1125.1914675437167</c:v>
                </c:pt>
                <c:pt idx="132">
                  <c:v>1396.0330151973092</c:v>
                </c:pt>
                <c:pt idx="133">
                  <c:v>951.53422432192212</c:v>
                </c:pt>
                <c:pt idx="134">
                  <c:v>896.18533681599786</c:v>
                </c:pt>
                <c:pt idx="135">
                  <c:v>1518.9794386373999</c:v>
                </c:pt>
                <c:pt idx="136">
                  <c:v>905.19396437249895</c:v>
                </c:pt>
                <c:pt idx="137">
                  <c:v>1516.7031981231098</c:v>
                </c:pt>
                <c:pt idx="138">
                  <c:v>1116.2811147676562</c:v>
                </c:pt>
                <c:pt idx="139">
                  <c:v>824.39208850589705</c:v>
                </c:pt>
                <c:pt idx="140">
                  <c:v>946.58580497832816</c:v>
                </c:pt>
                <c:pt idx="141">
                  <c:v>1083.1252878544481</c:v>
                </c:pt>
                <c:pt idx="142">
                  <c:v>1806.7735589187057</c:v>
                </c:pt>
                <c:pt idx="143">
                  <c:v>1089.8451504843238</c:v>
                </c:pt>
                <c:pt idx="144">
                  <c:v>1416.4290290748206</c:v>
                </c:pt>
                <c:pt idx="145">
                  <c:v>1171.1063677710331</c:v>
                </c:pt>
                <c:pt idx="146">
                  <c:v>1196.9812343867254</c:v>
                </c:pt>
                <c:pt idx="147">
                  <c:v>1621.6859085245637</c:v>
                </c:pt>
                <c:pt idx="148">
                  <c:v>1132.0205916917698</c:v>
                </c:pt>
                <c:pt idx="149">
                  <c:v>1179.3353612019871</c:v>
                </c:pt>
                <c:pt idx="150">
                  <c:v>1225.2122977588544</c:v>
                </c:pt>
                <c:pt idx="151">
                  <c:v>1358.4348272393345</c:v>
                </c:pt>
                <c:pt idx="152">
                  <c:v>1142.6958696218533</c:v>
                </c:pt>
                <c:pt idx="153">
                  <c:v>1153.3152867244262</c:v>
                </c:pt>
                <c:pt idx="154">
                  <c:v>1333.7056100062166</c:v>
                </c:pt>
                <c:pt idx="155">
                  <c:v>1179.662694574371</c:v>
                </c:pt>
                <c:pt idx="156">
                  <c:v>1047.8480832289292</c:v>
                </c:pt>
                <c:pt idx="157">
                  <c:v>1181.8629385659849</c:v>
                </c:pt>
                <c:pt idx="158">
                  <c:v>1349.1763910876991</c:v>
                </c:pt>
                <c:pt idx="159">
                  <c:v>1283.9815346469975</c:v>
                </c:pt>
                <c:pt idx="160">
                  <c:v>1033.3735390383531</c:v>
                </c:pt>
                <c:pt idx="161">
                  <c:v>997.74732133398561</c:v>
                </c:pt>
                <c:pt idx="162">
                  <c:v>867.0956288905702</c:v>
                </c:pt>
                <c:pt idx="163">
                  <c:v>978.86313828431014</c:v>
                </c:pt>
                <c:pt idx="164">
                  <c:v>955.76589810239943</c:v>
                </c:pt>
                <c:pt idx="165">
                  <c:v>922.84474806224546</c:v>
                </c:pt>
                <c:pt idx="166">
                  <c:v>1212.6062428123507</c:v>
                </c:pt>
                <c:pt idx="167">
                  <c:v>966.67746037395614</c:v>
                </c:pt>
                <c:pt idx="168">
                  <c:v>951.20892710373369</c:v>
                </c:pt>
                <c:pt idx="169">
                  <c:v>776.1846292225847</c:v>
                </c:pt>
                <c:pt idx="170">
                  <c:v>1211.0590797864336</c:v>
                </c:pt>
                <c:pt idx="171">
                  <c:v>860.37270065150847</c:v>
                </c:pt>
                <c:pt idx="172">
                  <c:v>1454.2089583566844</c:v>
                </c:pt>
                <c:pt idx="173">
                  <c:v>1193.402994276852</c:v>
                </c:pt>
                <c:pt idx="174">
                  <c:v>932.56211856411062</c:v>
                </c:pt>
                <c:pt idx="175">
                  <c:v>920.16864430074338</c:v>
                </c:pt>
                <c:pt idx="176">
                  <c:v>1096.7690159978365</c:v>
                </c:pt>
                <c:pt idx="177">
                  <c:v>806.52406523221987</c:v>
                </c:pt>
                <c:pt idx="178">
                  <c:v>754.00877335453629</c:v>
                </c:pt>
                <c:pt idx="179">
                  <c:v>1263.496942481233</c:v>
                </c:pt>
                <c:pt idx="180">
                  <c:v>816.73251267523801</c:v>
                </c:pt>
                <c:pt idx="181">
                  <c:v>858.75485207766349</c:v>
                </c:pt>
                <c:pt idx="182">
                  <c:v>1319.3921852205153</c:v>
                </c:pt>
                <c:pt idx="183">
                  <c:v>822.18684848671001</c:v>
                </c:pt>
                <c:pt idx="184">
                  <c:v>1043.9352222550576</c:v>
                </c:pt>
                <c:pt idx="185">
                  <c:v>1000.8734518089276</c:v>
                </c:pt>
                <c:pt idx="186">
                  <c:v>674.71585008963768</c:v>
                </c:pt>
                <c:pt idx="187">
                  <c:v>1153.2528035184464</c:v>
                </c:pt>
                <c:pt idx="188">
                  <c:v>1152.4070843793149</c:v>
                </c:pt>
                <c:pt idx="189">
                  <c:v>1171.592021289222</c:v>
                </c:pt>
                <c:pt idx="190">
                  <c:v>891.85912315146345</c:v>
                </c:pt>
                <c:pt idx="191">
                  <c:v>1057.8181591048512</c:v>
                </c:pt>
                <c:pt idx="192">
                  <c:v>984.07388194727082</c:v>
                </c:pt>
                <c:pt idx="193">
                  <c:v>1247.4839291062356</c:v>
                </c:pt>
                <c:pt idx="194">
                  <c:v>855.69764733253078</c:v>
                </c:pt>
                <c:pt idx="195">
                  <c:v>758.49992669096389</c:v>
                </c:pt>
                <c:pt idx="196">
                  <c:v>964.70084879206786</c:v>
                </c:pt>
                <c:pt idx="197">
                  <c:v>942.81159863598691</c:v>
                </c:pt>
                <c:pt idx="198">
                  <c:v>1123.164516266085</c:v>
                </c:pt>
                <c:pt idx="199">
                  <c:v>924.20307428792125</c:v>
                </c:pt>
                <c:pt idx="200">
                  <c:v>1097.0197957838998</c:v>
                </c:pt>
                <c:pt idx="201">
                  <c:v>1075.9101693223915</c:v>
                </c:pt>
                <c:pt idx="202">
                  <c:v>987.14085032356559</c:v>
                </c:pt>
                <c:pt idx="203">
                  <c:v>876.92387581373998</c:v>
                </c:pt>
                <c:pt idx="204">
                  <c:v>651.67054010534866</c:v>
                </c:pt>
                <c:pt idx="205">
                  <c:v>884.10764119974101</c:v>
                </c:pt>
                <c:pt idx="206">
                  <c:v>1017.518075743155</c:v>
                </c:pt>
                <c:pt idx="207">
                  <c:v>1015.4401460413146</c:v>
                </c:pt>
                <c:pt idx="208">
                  <c:v>649.09420536977245</c:v>
                </c:pt>
                <c:pt idx="209">
                  <c:v>634.50789503030774</c:v>
                </c:pt>
                <c:pt idx="210">
                  <c:v>754.51413862854952</c:v>
                </c:pt>
                <c:pt idx="211">
                  <c:v>802.05801719928706</c:v>
                </c:pt>
                <c:pt idx="212">
                  <c:v>770.04665176736455</c:v>
                </c:pt>
                <c:pt idx="213">
                  <c:v>754.310065110099</c:v>
                </c:pt>
                <c:pt idx="214">
                  <c:v>717.48621161812468</c:v>
                </c:pt>
                <c:pt idx="215">
                  <c:v>815.46122197927036</c:v>
                </c:pt>
                <c:pt idx="216">
                  <c:v>907.33385454698123</c:v>
                </c:pt>
                <c:pt idx="217">
                  <c:v>1170.5780544941053</c:v>
                </c:pt>
                <c:pt idx="218">
                  <c:v>1004.8711646431213</c:v>
                </c:pt>
                <c:pt idx="219">
                  <c:v>687.97697552645229</c:v>
                </c:pt>
                <c:pt idx="220">
                  <c:v>1025.8781717140823</c:v>
                </c:pt>
                <c:pt idx="221">
                  <c:v>1171.8891928693238</c:v>
                </c:pt>
                <c:pt idx="222">
                  <c:v>710.57897828512614</c:v>
                </c:pt>
                <c:pt idx="223">
                  <c:v>1097.0866864949564</c:v>
                </c:pt>
                <c:pt idx="224">
                  <c:v>1145.4130204338637</c:v>
                </c:pt>
                <c:pt idx="225">
                  <c:v>780.16647747981347</c:v>
                </c:pt>
                <c:pt idx="226">
                  <c:v>1004.2011613619175</c:v>
                </c:pt>
                <c:pt idx="227">
                  <c:v>1140.2843187563269</c:v>
                </c:pt>
                <c:pt idx="228">
                  <c:v>718.89636950962324</c:v>
                </c:pt>
                <c:pt idx="229">
                  <c:v>832.84173055445001</c:v>
                </c:pt>
                <c:pt idx="230">
                  <c:v>1257.9432859605467</c:v>
                </c:pt>
                <c:pt idx="231">
                  <c:v>768.14646210582339</c:v>
                </c:pt>
                <c:pt idx="232">
                  <c:v>590.22127343668546</c:v>
                </c:pt>
                <c:pt idx="233">
                  <c:v>907.03415484838627</c:v>
                </c:pt>
                <c:pt idx="234">
                  <c:v>737.53470417493395</c:v>
                </c:pt>
                <c:pt idx="235">
                  <c:v>814.0330675611699</c:v>
                </c:pt>
                <c:pt idx="236">
                  <c:v>971.4241190622671</c:v>
                </c:pt>
                <c:pt idx="237">
                  <c:v>1021.2355186274401</c:v>
                </c:pt>
                <c:pt idx="238">
                  <c:v>1430.0075047157609</c:v>
                </c:pt>
                <c:pt idx="239">
                  <c:v>820.29813638050007</c:v>
                </c:pt>
                <c:pt idx="240">
                  <c:v>1391.5719333985896</c:v>
                </c:pt>
                <c:pt idx="241">
                  <c:v>764.32796657292329</c:v>
                </c:pt>
                <c:pt idx="242">
                  <c:v>910.71178439361074</c:v>
                </c:pt>
                <c:pt idx="243">
                  <c:v>847.574404366149</c:v>
                </c:pt>
                <c:pt idx="244">
                  <c:v>579.02736380401245</c:v>
                </c:pt>
                <c:pt idx="245">
                  <c:v>781.45685606089046</c:v>
                </c:pt>
                <c:pt idx="246">
                  <c:v>675.1243083942195</c:v>
                </c:pt>
                <c:pt idx="247">
                  <c:v>1004.257022197273</c:v>
                </c:pt>
                <c:pt idx="248">
                  <c:v>928.88256256981254</c:v>
                </c:pt>
                <c:pt idx="249">
                  <c:v>844.66044382356642</c:v>
                </c:pt>
                <c:pt idx="250">
                  <c:v>744.30798256676962</c:v>
                </c:pt>
                <c:pt idx="251">
                  <c:v>943.47875349212211</c:v>
                </c:pt>
                <c:pt idx="252">
                  <c:v>836.74233944775472</c:v>
                </c:pt>
                <c:pt idx="253">
                  <c:v>435.05007891723278</c:v>
                </c:pt>
                <c:pt idx="254">
                  <c:v>1354.1110979224322</c:v>
                </c:pt>
                <c:pt idx="255">
                  <c:v>879.01404885713987</c:v>
                </c:pt>
                <c:pt idx="256">
                  <c:v>612.85801819990218</c:v>
                </c:pt>
                <c:pt idx="257">
                  <c:v>673.01483568423464</c:v>
                </c:pt>
                <c:pt idx="258">
                  <c:v>724.60282649508747</c:v>
                </c:pt>
                <c:pt idx="259">
                  <c:v>412.87693342697764</c:v>
                </c:pt>
                <c:pt idx="260">
                  <c:v>818.75768927764034</c:v>
                </c:pt>
                <c:pt idx="261">
                  <c:v>584.72794487816168</c:v>
                </c:pt>
                <c:pt idx="262">
                  <c:v>489.81895462858216</c:v>
                </c:pt>
                <c:pt idx="263">
                  <c:v>968.9821710439561</c:v>
                </c:pt>
                <c:pt idx="264">
                  <c:v>741.09292892861038</c:v>
                </c:pt>
                <c:pt idx="265">
                  <c:v>741.51213992351654</c:v>
                </c:pt>
                <c:pt idx="266">
                  <c:v>1448.9634823590779</c:v>
                </c:pt>
                <c:pt idx="267">
                  <c:v>479.3741434001239</c:v>
                </c:pt>
              </c:numCache>
            </c:numRef>
          </c:xVal>
          <c:yVal>
            <c:numRef>
              <c:f>鉄鋼業!$S$5:$S$272</c:f>
              <c:numCache>
                <c:formatCode>0.0_ </c:formatCode>
                <c:ptCount val="268"/>
                <c:pt idx="0">
                  <c:v>789.12270593256505</c:v>
                </c:pt>
                <c:pt idx="1">
                  <c:v>1152.7102538071067</c:v>
                </c:pt>
                <c:pt idx="2">
                  <c:v>757.92917461182242</c:v>
                </c:pt>
                <c:pt idx="3">
                  <c:v>719.0903034789045</c:v>
                </c:pt>
                <c:pt idx="4">
                  <c:v>714.53660818713445</c:v>
                </c:pt>
                <c:pt idx="5">
                  <c:v>859.9279432624113</c:v>
                </c:pt>
                <c:pt idx="6">
                  <c:v>787.38808765686463</c:v>
                </c:pt>
                <c:pt idx="7">
                  <c:v>718.34506556245685</c:v>
                </c:pt>
                <c:pt idx="8">
                  <c:v>687.74185105876757</c:v>
                </c:pt>
                <c:pt idx="9">
                  <c:v>835.92700438771442</c:v>
                </c:pt>
                <c:pt idx="10">
                  <c:v>1099.1230719794344</c:v>
                </c:pt>
                <c:pt idx="11">
                  <c:v>658.72443926594815</c:v>
                </c:pt>
                <c:pt idx="12">
                  <c:v>671.62299349240777</c:v>
                </c:pt>
                <c:pt idx="13">
                  <c:v>863.14949431099876</c:v>
                </c:pt>
                <c:pt idx="14">
                  <c:v>752.14856582495713</c:v>
                </c:pt>
                <c:pt idx="15">
                  <c:v>612.19256623171214</c:v>
                </c:pt>
                <c:pt idx="16">
                  <c:v>627.62068965517244</c:v>
                </c:pt>
                <c:pt idx="17">
                  <c:v>606.58180965775898</c:v>
                </c:pt>
                <c:pt idx="18">
                  <c:v>664.62081339712915</c:v>
                </c:pt>
                <c:pt idx="19">
                  <c:v>742.8704663212435</c:v>
                </c:pt>
                <c:pt idx="20">
                  <c:v>637.56639247943599</c:v>
                </c:pt>
                <c:pt idx="21">
                  <c:v>840.25896414342628</c:v>
                </c:pt>
                <c:pt idx="22">
                  <c:v>597.83684446436575</c:v>
                </c:pt>
                <c:pt idx="23">
                  <c:v>725.6554564172958</c:v>
                </c:pt>
                <c:pt idx="24">
                  <c:v>635.63002274450344</c:v>
                </c:pt>
                <c:pt idx="25">
                  <c:v>668.46038803556996</c:v>
                </c:pt>
                <c:pt idx="26">
                  <c:v>635.41666666666663</c:v>
                </c:pt>
                <c:pt idx="27">
                  <c:v>573.51307692307694</c:v>
                </c:pt>
                <c:pt idx="28">
                  <c:v>598.24830142063001</c:v>
                </c:pt>
                <c:pt idx="29">
                  <c:v>579.26815240833935</c:v>
                </c:pt>
                <c:pt idx="30">
                  <c:v>683.86491228070179</c:v>
                </c:pt>
                <c:pt idx="31">
                  <c:v>502.26108374384239</c:v>
                </c:pt>
                <c:pt idx="32">
                  <c:v>516.82367447595561</c:v>
                </c:pt>
                <c:pt idx="33">
                  <c:v>596.63782051282055</c:v>
                </c:pt>
                <c:pt idx="34">
                  <c:v>624.51339671564392</c:v>
                </c:pt>
                <c:pt idx="35">
                  <c:v>520.75567010309283</c:v>
                </c:pt>
                <c:pt idx="36">
                  <c:v>540.4676056338028</c:v>
                </c:pt>
                <c:pt idx="37">
                  <c:v>415.53320683111957</c:v>
                </c:pt>
                <c:pt idx="38">
                  <c:v>476.56702412868634</c:v>
                </c:pt>
                <c:pt idx="39">
                  <c:v>730.76602830974184</c:v>
                </c:pt>
                <c:pt idx="40">
                  <c:v>550.88090737240077</c:v>
                </c:pt>
                <c:pt idx="41">
                  <c:v>544.31274131274131</c:v>
                </c:pt>
                <c:pt idx="42">
                  <c:v>594.13886300093202</c:v>
                </c:pt>
                <c:pt idx="43">
                  <c:v>539.31864406779664</c:v>
                </c:pt>
                <c:pt idx="44">
                  <c:v>569.61749116607768</c:v>
                </c:pt>
                <c:pt idx="45">
                  <c:v>603.50111607142856</c:v>
                </c:pt>
                <c:pt idx="46">
                  <c:v>706.32523148148152</c:v>
                </c:pt>
                <c:pt idx="47">
                  <c:v>705.13005780346816</c:v>
                </c:pt>
                <c:pt idx="48">
                  <c:v>439.32213557288543</c:v>
                </c:pt>
                <c:pt idx="49">
                  <c:v>524.29912023460406</c:v>
                </c:pt>
                <c:pt idx="50">
                  <c:v>562.39155470249523</c:v>
                </c:pt>
                <c:pt idx="51">
                  <c:v>551.39393939393938</c:v>
                </c:pt>
                <c:pt idx="52">
                  <c:v>466.35988819007684</c:v>
                </c:pt>
                <c:pt idx="53">
                  <c:v>710.17358490566039</c:v>
                </c:pt>
                <c:pt idx="54">
                  <c:v>589.78015075376879</c:v>
                </c:pt>
                <c:pt idx="55">
                  <c:v>617.52898550724638</c:v>
                </c:pt>
                <c:pt idx="56">
                  <c:v>543.53959731543625</c:v>
                </c:pt>
                <c:pt idx="57">
                  <c:v>504.61304836895386</c:v>
                </c:pt>
                <c:pt idx="58">
                  <c:v>597.63991163475703</c:v>
                </c:pt>
                <c:pt idx="59">
                  <c:v>508.87856485740571</c:v>
                </c:pt>
                <c:pt idx="60">
                  <c:v>489.69039145907476</c:v>
                </c:pt>
                <c:pt idx="61">
                  <c:v>399.51664025356575</c:v>
                </c:pt>
                <c:pt idx="62">
                  <c:v>521.26904262753317</c:v>
                </c:pt>
                <c:pt idx="63">
                  <c:v>488.94505494505495</c:v>
                </c:pt>
                <c:pt idx="64">
                  <c:v>461.27127659574467</c:v>
                </c:pt>
                <c:pt idx="65">
                  <c:v>546.91340782122904</c:v>
                </c:pt>
                <c:pt idx="66">
                  <c:v>533.50543478260875</c:v>
                </c:pt>
                <c:pt idx="67">
                  <c:v>469.05760869565216</c:v>
                </c:pt>
                <c:pt idx="68">
                  <c:v>444.045197740113</c:v>
                </c:pt>
                <c:pt idx="69">
                  <c:v>404.83272727272725</c:v>
                </c:pt>
                <c:pt idx="70">
                  <c:v>524.00401606425703</c:v>
                </c:pt>
                <c:pt idx="71">
                  <c:v>455.77298524404085</c:v>
                </c:pt>
                <c:pt idx="72">
                  <c:v>586.80028943560058</c:v>
                </c:pt>
                <c:pt idx="73">
                  <c:v>571.01867219917017</c:v>
                </c:pt>
                <c:pt idx="74">
                  <c:v>539.04500978473584</c:v>
                </c:pt>
                <c:pt idx="75">
                  <c:v>589.22014051522251</c:v>
                </c:pt>
                <c:pt idx="76">
                  <c:v>478.47863247863251</c:v>
                </c:pt>
                <c:pt idx="77">
                  <c:v>683.46869712351941</c:v>
                </c:pt>
                <c:pt idx="78">
                  <c:v>527.14489003880988</c:v>
                </c:pt>
                <c:pt idx="79">
                  <c:v>637.38235294117646</c:v>
                </c:pt>
                <c:pt idx="80">
                  <c:v>465.94412331406551</c:v>
                </c:pt>
                <c:pt idx="81">
                  <c:v>732.55769230769226</c:v>
                </c:pt>
                <c:pt idx="82">
                  <c:v>436.90595009596927</c:v>
                </c:pt>
                <c:pt idx="83">
                  <c:v>558.65798414496032</c:v>
                </c:pt>
                <c:pt idx="84">
                  <c:v>511.6506211180124</c:v>
                </c:pt>
                <c:pt idx="85">
                  <c:v>598.19616204690828</c:v>
                </c:pt>
                <c:pt idx="86">
                  <c:v>437.49532710280374</c:v>
                </c:pt>
                <c:pt idx="87">
                  <c:v>530.47407407407411</c:v>
                </c:pt>
                <c:pt idx="88">
                  <c:v>555.47335811648077</c:v>
                </c:pt>
                <c:pt idx="89">
                  <c:v>661.90950226244343</c:v>
                </c:pt>
                <c:pt idx="90">
                  <c:v>488.0942760942761</c:v>
                </c:pt>
                <c:pt idx="91">
                  <c:v>589.50659630606856</c:v>
                </c:pt>
                <c:pt idx="92">
                  <c:v>472.57042253521126</c:v>
                </c:pt>
                <c:pt idx="93">
                  <c:v>477.51827242524917</c:v>
                </c:pt>
                <c:pt idx="94">
                  <c:v>595.23529411764707</c:v>
                </c:pt>
                <c:pt idx="95">
                  <c:v>474.67289719626166</c:v>
                </c:pt>
                <c:pt idx="96">
                  <c:v>516.22564102564104</c:v>
                </c:pt>
                <c:pt idx="97">
                  <c:v>511.6216577540107</c:v>
                </c:pt>
                <c:pt idx="98">
                  <c:v>401.06371681415931</c:v>
                </c:pt>
                <c:pt idx="99">
                  <c:v>406.17142857142858</c:v>
                </c:pt>
                <c:pt idx="100">
                  <c:v>543.54634146341459</c:v>
                </c:pt>
                <c:pt idx="101">
                  <c:v>495.7657142857143</c:v>
                </c:pt>
                <c:pt idx="102">
                  <c:v>548.06635071090045</c:v>
                </c:pt>
                <c:pt idx="103">
                  <c:v>751.76056338028172</c:v>
                </c:pt>
                <c:pt idx="104">
                  <c:v>596.18437500000005</c:v>
                </c:pt>
                <c:pt idx="105">
                  <c:v>425.89800995024876</c:v>
                </c:pt>
                <c:pt idx="106">
                  <c:v>490.8358778625954</c:v>
                </c:pt>
                <c:pt idx="107">
                  <c:v>539.03384615384618</c:v>
                </c:pt>
                <c:pt idx="108">
                  <c:v>427.1875</c:v>
                </c:pt>
                <c:pt idx="109">
                  <c:v>421.73170731707319</c:v>
                </c:pt>
                <c:pt idx="110">
                  <c:v>504.54143646408841</c:v>
                </c:pt>
                <c:pt idx="111">
                  <c:v>367.38452237001206</c:v>
                </c:pt>
                <c:pt idx="112">
                  <c:v>407.91387559808612</c:v>
                </c:pt>
                <c:pt idx="113">
                  <c:v>661.16149068322977</c:v>
                </c:pt>
                <c:pt idx="114">
                  <c:v>550.41558441558436</c:v>
                </c:pt>
                <c:pt idx="115">
                  <c:v>563.43010752688167</c:v>
                </c:pt>
                <c:pt idx="116">
                  <c:v>525.68224299065423</c:v>
                </c:pt>
                <c:pt idx="117">
                  <c:v>486.2</c:v>
                </c:pt>
                <c:pt idx="118">
                  <c:v>590.2106430155211</c:v>
                </c:pt>
                <c:pt idx="119">
                  <c:v>474.16589861751152</c:v>
                </c:pt>
                <c:pt idx="120">
                  <c:v>544.03846153846155</c:v>
                </c:pt>
                <c:pt idx="121">
                  <c:v>527.69767441860461</c:v>
                </c:pt>
                <c:pt idx="122">
                  <c:v>467.86574074074076</c:v>
                </c:pt>
                <c:pt idx="123">
                  <c:v>493.16179775280898</c:v>
                </c:pt>
                <c:pt idx="124">
                  <c:v>460.21030042918454</c:v>
                </c:pt>
                <c:pt idx="125">
                  <c:v>393.81</c:v>
                </c:pt>
                <c:pt idx="126">
                  <c:v>512.21929824561403</c:v>
                </c:pt>
                <c:pt idx="127">
                  <c:v>457.41150442477874</c:v>
                </c:pt>
                <c:pt idx="128">
                  <c:v>416.34459459459458</c:v>
                </c:pt>
                <c:pt idx="129">
                  <c:v>739.15211267605639</c:v>
                </c:pt>
                <c:pt idx="130">
                  <c:v>523.11751662971176</c:v>
                </c:pt>
                <c:pt idx="131">
                  <c:v>484.9390243902439</c:v>
                </c:pt>
                <c:pt idx="132">
                  <c:v>426.4170854271357</c:v>
                </c:pt>
                <c:pt idx="133">
                  <c:v>512.95061728395058</c:v>
                </c:pt>
                <c:pt idx="134">
                  <c:v>454.53303964757708</c:v>
                </c:pt>
                <c:pt idx="135">
                  <c:v>467.455938697318</c:v>
                </c:pt>
                <c:pt idx="136">
                  <c:v>560.13533834586462</c:v>
                </c:pt>
                <c:pt idx="137">
                  <c:v>538.77966101694915</c:v>
                </c:pt>
                <c:pt idx="138">
                  <c:v>491.85882352941178</c:v>
                </c:pt>
                <c:pt idx="139">
                  <c:v>427.6721649484536</c:v>
                </c:pt>
                <c:pt idx="140">
                  <c:v>529.7091836734694</c:v>
                </c:pt>
                <c:pt idx="141">
                  <c:v>490.11</c:v>
                </c:pt>
                <c:pt idx="142">
                  <c:v>491.51428571428573</c:v>
                </c:pt>
                <c:pt idx="143">
                  <c:v>465.73488372093021</c:v>
                </c:pt>
                <c:pt idx="144">
                  <c:v>479.59558823529414</c:v>
                </c:pt>
                <c:pt idx="145">
                  <c:v>470.26690391459073</c:v>
                </c:pt>
                <c:pt idx="146">
                  <c:v>511.39726027397262</c:v>
                </c:pt>
                <c:pt idx="147">
                  <c:v>592.66455696202536</c:v>
                </c:pt>
                <c:pt idx="148">
                  <c:v>481.61538461538464</c:v>
                </c:pt>
                <c:pt idx="149">
                  <c:v>350.77419354838707</c:v>
                </c:pt>
                <c:pt idx="150">
                  <c:v>589.8648648648649</c:v>
                </c:pt>
                <c:pt idx="151">
                  <c:v>487.32653061224488</c:v>
                </c:pt>
                <c:pt idx="152">
                  <c:v>369.60843373493975</c:v>
                </c:pt>
                <c:pt idx="153">
                  <c:v>528.43157894736839</c:v>
                </c:pt>
                <c:pt idx="154">
                  <c:v>508.11111111111109</c:v>
                </c:pt>
                <c:pt idx="155">
                  <c:v>426.55893536121675</c:v>
                </c:pt>
                <c:pt idx="156">
                  <c:v>522.47586206896551</c:v>
                </c:pt>
                <c:pt idx="157">
                  <c:v>443.77358490566036</c:v>
                </c:pt>
                <c:pt idx="158">
                  <c:v>435.46153846153845</c:v>
                </c:pt>
                <c:pt idx="159">
                  <c:v>546.54624277456651</c:v>
                </c:pt>
                <c:pt idx="160">
                  <c:v>435.51764705882351</c:v>
                </c:pt>
                <c:pt idx="161">
                  <c:v>392.50301204819277</c:v>
                </c:pt>
                <c:pt idx="162">
                  <c:v>444.63253012048193</c:v>
                </c:pt>
                <c:pt idx="163">
                  <c:v>478.24809160305341</c:v>
                </c:pt>
                <c:pt idx="164">
                  <c:v>522.98203592814366</c:v>
                </c:pt>
                <c:pt idx="165">
                  <c:v>437.38016528925618</c:v>
                </c:pt>
                <c:pt idx="166">
                  <c:v>446.48113207547169</c:v>
                </c:pt>
                <c:pt idx="167">
                  <c:v>502.46226415094338</c:v>
                </c:pt>
                <c:pt idx="168">
                  <c:v>420.91946308724835</c:v>
                </c:pt>
                <c:pt idx="169">
                  <c:v>511.78512396694214</c:v>
                </c:pt>
                <c:pt idx="170">
                  <c:v>428.50607287449395</c:v>
                </c:pt>
                <c:pt idx="171">
                  <c:v>528.00478468899519</c:v>
                </c:pt>
                <c:pt idx="172">
                  <c:v>435.91044776119401</c:v>
                </c:pt>
                <c:pt idx="173">
                  <c:v>591.113074204947</c:v>
                </c:pt>
                <c:pt idx="174">
                  <c:v>388.13358778625957</c:v>
                </c:pt>
                <c:pt idx="175">
                  <c:v>508.66949152542372</c:v>
                </c:pt>
                <c:pt idx="176">
                  <c:v>418.59349593495932</c:v>
                </c:pt>
                <c:pt idx="177">
                  <c:v>466.50867052023119</c:v>
                </c:pt>
                <c:pt idx="178">
                  <c:v>321.25581395348837</c:v>
                </c:pt>
                <c:pt idx="179">
                  <c:v>548.24374999999998</c:v>
                </c:pt>
                <c:pt idx="180">
                  <c:v>372.59477124183007</c:v>
                </c:pt>
                <c:pt idx="181">
                  <c:v>388.38013698630135</c:v>
                </c:pt>
                <c:pt idx="182">
                  <c:v>390.20408163265307</c:v>
                </c:pt>
                <c:pt idx="183">
                  <c:v>448.04827586206898</c:v>
                </c:pt>
                <c:pt idx="184">
                  <c:v>498.44623655913978</c:v>
                </c:pt>
                <c:pt idx="185">
                  <c:v>431.29816513761466</c:v>
                </c:pt>
                <c:pt idx="186">
                  <c:v>414.90476190476193</c:v>
                </c:pt>
                <c:pt idx="187">
                  <c:v>367.96932515337426</c:v>
                </c:pt>
                <c:pt idx="188">
                  <c:v>501.47462686567167</c:v>
                </c:pt>
                <c:pt idx="189">
                  <c:v>423.33229813664599</c:v>
                </c:pt>
                <c:pt idx="190">
                  <c:v>394.78095238095239</c:v>
                </c:pt>
                <c:pt idx="191">
                  <c:v>517.52380952380952</c:v>
                </c:pt>
                <c:pt idx="192">
                  <c:v>516.45901639344265</c:v>
                </c:pt>
                <c:pt idx="193">
                  <c:v>392.26612903225805</c:v>
                </c:pt>
                <c:pt idx="194">
                  <c:v>432.09210526315792</c:v>
                </c:pt>
                <c:pt idx="195">
                  <c:v>408.95294117647057</c:v>
                </c:pt>
                <c:pt idx="196">
                  <c:v>459.0779220779221</c:v>
                </c:pt>
                <c:pt idx="197">
                  <c:v>441.73134328358208</c:v>
                </c:pt>
                <c:pt idx="198">
                  <c:v>403.83333333333331</c:v>
                </c:pt>
                <c:pt idx="199">
                  <c:v>408.27544910179643</c:v>
                </c:pt>
                <c:pt idx="200">
                  <c:v>393.56923076923078</c:v>
                </c:pt>
                <c:pt idx="201">
                  <c:v>539.54999999999995</c:v>
                </c:pt>
                <c:pt idx="202">
                  <c:v>390.95833333333331</c:v>
                </c:pt>
                <c:pt idx="203">
                  <c:v>455.08196721311475</c:v>
                </c:pt>
                <c:pt idx="204">
                  <c:v>468.63478260869567</c:v>
                </c:pt>
                <c:pt idx="205">
                  <c:v>410.3290322580645</c:v>
                </c:pt>
                <c:pt idx="206">
                  <c:v>282.7837837837838</c:v>
                </c:pt>
                <c:pt idx="207">
                  <c:v>381.8670520231214</c:v>
                </c:pt>
                <c:pt idx="208">
                  <c:v>282.90206185567013</c:v>
                </c:pt>
                <c:pt idx="209">
                  <c:v>504.11965811965814</c:v>
                </c:pt>
                <c:pt idx="210">
                  <c:v>536.02150537634407</c:v>
                </c:pt>
                <c:pt idx="211">
                  <c:v>445.07894736842104</c:v>
                </c:pt>
                <c:pt idx="212">
                  <c:v>420.36082474226805</c:v>
                </c:pt>
                <c:pt idx="213">
                  <c:v>467.80672268907563</c:v>
                </c:pt>
                <c:pt idx="214">
                  <c:v>427.85227272727275</c:v>
                </c:pt>
                <c:pt idx="215">
                  <c:v>459.48076923076923</c:v>
                </c:pt>
                <c:pt idx="216">
                  <c:v>391.11363636363637</c:v>
                </c:pt>
                <c:pt idx="217">
                  <c:v>436.72413793103448</c:v>
                </c:pt>
                <c:pt idx="218">
                  <c:v>310.26086956521738</c:v>
                </c:pt>
                <c:pt idx="219">
                  <c:v>429.35</c:v>
                </c:pt>
                <c:pt idx="220">
                  <c:v>361.93865030674846</c:v>
                </c:pt>
                <c:pt idx="221">
                  <c:v>420.09183673469386</c:v>
                </c:pt>
                <c:pt idx="222">
                  <c:v>359.03973509933775</c:v>
                </c:pt>
                <c:pt idx="223">
                  <c:v>390.98165137614677</c:v>
                </c:pt>
                <c:pt idx="224">
                  <c:v>328.40909090909093</c:v>
                </c:pt>
                <c:pt idx="225">
                  <c:v>438.02469135802471</c:v>
                </c:pt>
                <c:pt idx="226">
                  <c:v>387.59677419354841</c:v>
                </c:pt>
                <c:pt idx="227">
                  <c:v>375.78260869565219</c:v>
                </c:pt>
                <c:pt idx="228">
                  <c:v>390.90789473684208</c:v>
                </c:pt>
                <c:pt idx="229">
                  <c:v>421.16901408450707</c:v>
                </c:pt>
                <c:pt idx="230">
                  <c:v>468.93442622950818</c:v>
                </c:pt>
                <c:pt idx="231">
                  <c:v>394.96296296296299</c:v>
                </c:pt>
                <c:pt idx="232">
                  <c:v>388.68965517241378</c:v>
                </c:pt>
                <c:pt idx="233">
                  <c:v>405.42763157894734</c:v>
                </c:pt>
                <c:pt idx="234">
                  <c:v>294.97333333333336</c:v>
                </c:pt>
                <c:pt idx="235">
                  <c:v>415.05633802816902</c:v>
                </c:pt>
                <c:pt idx="236">
                  <c:v>410.1720430107527</c:v>
                </c:pt>
                <c:pt idx="237">
                  <c:v>349.4597701149425</c:v>
                </c:pt>
                <c:pt idx="238">
                  <c:v>475.95588235294116</c:v>
                </c:pt>
                <c:pt idx="239">
                  <c:v>452.85526315789474</c:v>
                </c:pt>
                <c:pt idx="240">
                  <c:v>576.5138121546961</c:v>
                </c:pt>
                <c:pt idx="241">
                  <c:v>462.10062893081761</c:v>
                </c:pt>
                <c:pt idx="242">
                  <c:v>567.84507042253517</c:v>
                </c:pt>
                <c:pt idx="243">
                  <c:v>405.26041666666669</c:v>
                </c:pt>
                <c:pt idx="244">
                  <c:v>411.17500000000001</c:v>
                </c:pt>
                <c:pt idx="245">
                  <c:v>317.75483870967741</c:v>
                </c:pt>
                <c:pt idx="246">
                  <c:v>426.11267605633805</c:v>
                </c:pt>
                <c:pt idx="247">
                  <c:v>363.95238095238096</c:v>
                </c:pt>
                <c:pt idx="248">
                  <c:v>426.3125</c:v>
                </c:pt>
                <c:pt idx="249">
                  <c:v>478.74193548387098</c:v>
                </c:pt>
                <c:pt idx="250">
                  <c:v>274.45945945945948</c:v>
                </c:pt>
                <c:pt idx="251">
                  <c:v>320.21428571428572</c:v>
                </c:pt>
                <c:pt idx="252">
                  <c:v>367.88811188811189</c:v>
                </c:pt>
                <c:pt idx="253">
                  <c:v>529.91999999999996</c:v>
                </c:pt>
                <c:pt idx="254">
                  <c:v>384.60526315789474</c:v>
                </c:pt>
                <c:pt idx="255">
                  <c:v>364.74736842105261</c:v>
                </c:pt>
                <c:pt idx="256">
                  <c:v>453.1</c:v>
                </c:pt>
                <c:pt idx="257">
                  <c:v>482.64102564102564</c:v>
                </c:pt>
                <c:pt idx="258">
                  <c:v>333.59633027522938</c:v>
                </c:pt>
                <c:pt idx="259">
                  <c:v>448.85897435897436</c:v>
                </c:pt>
                <c:pt idx="260">
                  <c:v>337.93548387096774</c:v>
                </c:pt>
                <c:pt idx="261">
                  <c:v>287.23232323232321</c:v>
                </c:pt>
                <c:pt idx="262">
                  <c:v>406.76543209876542</c:v>
                </c:pt>
                <c:pt idx="263">
                  <c:v>303.34090909090907</c:v>
                </c:pt>
                <c:pt idx="264">
                  <c:v>338.50847457627117</c:v>
                </c:pt>
                <c:pt idx="265">
                  <c:v>306.47560975609758</c:v>
                </c:pt>
                <c:pt idx="266">
                  <c:v>444.96</c:v>
                </c:pt>
                <c:pt idx="267">
                  <c:v>279.02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153120"/>
        <c:axId val="406142928"/>
      </c:scatterChart>
      <c:valAx>
        <c:axId val="406153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労働の限界価値生産性</a:t>
                </a:r>
              </a:p>
            </c:rich>
          </c:tx>
          <c:layout>
            <c:manualLayout>
              <c:xMode val="edge"/>
              <c:yMode val="edge"/>
              <c:x val="0.46465813147402374"/>
              <c:y val="0.93340901285415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142928"/>
        <c:crosses val="autoZero"/>
        <c:crossBetween val="midCat"/>
      </c:valAx>
      <c:valAx>
        <c:axId val="40614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従業者当たりの平均賃金</a:t>
                </a:r>
              </a:p>
            </c:rich>
          </c:tx>
          <c:layout>
            <c:manualLayout>
              <c:xMode val="edge"/>
              <c:yMode val="edge"/>
              <c:x val="1.6284987277353689E-2"/>
              <c:y val="0.274750980930047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153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561974</xdr:colOff>
      <xdr:row>2</xdr:row>
      <xdr:rowOff>109536</xdr:rowOff>
    </xdr:from>
    <xdr:to>
      <xdr:col>29</xdr:col>
      <xdr:colOff>342899</xdr:colOff>
      <xdr:row>24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0.12061</cdr:x>
      <cdr:y>0.04326</cdr:y>
    </cdr:from>
    <cdr:to>
      <cdr:x>0.3771</cdr:x>
      <cdr:y>0.84425</cdr:y>
    </cdr:to>
    <cdr:cxnSp macro="">
      <cdr:nvCxnSpPr>
        <cdr:cNvPr id="3" name="直線コネクタ 2"/>
        <cdr:cNvCxnSpPr/>
      </cdr:nvCxnSpPr>
      <cdr:spPr>
        <a:xfrm xmlns:a="http://schemas.openxmlformats.org/drawingml/2006/main" flipV="1">
          <a:off x="752476" y="166689"/>
          <a:ext cx="1600200" cy="3086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37" sqref="F37"/>
    </sheetView>
  </sheetViews>
  <sheetFormatPr defaultRowHeight="13.5" x14ac:dyDescent="0.15"/>
  <cols>
    <col min="1" max="4" width="10.625" customWidth="1"/>
    <col min="5" max="5" width="16" customWidth="1"/>
    <col min="6" max="9" width="10.625" customWidth="1"/>
  </cols>
  <sheetData>
    <row r="1" spans="1:9" x14ac:dyDescent="0.15">
      <c r="A1" t="s">
        <v>294</v>
      </c>
    </row>
    <row r="2" spans="1:9" ht="14.25" thickBot="1" x14ac:dyDescent="0.2"/>
    <row r="3" spans="1:9" x14ac:dyDescent="0.15">
      <c r="A3" s="18" t="s">
        <v>295</v>
      </c>
      <c r="B3" s="18"/>
    </row>
    <row r="4" spans="1:9" x14ac:dyDescent="0.15">
      <c r="A4" s="15" t="s">
        <v>296</v>
      </c>
      <c r="B4" s="23">
        <v>0.96642556956163705</v>
      </c>
    </row>
    <row r="5" spans="1:9" x14ac:dyDescent="0.15">
      <c r="A5" s="19" t="s">
        <v>297</v>
      </c>
      <c r="B5" s="25">
        <v>0.93397838150253465</v>
      </c>
    </row>
    <row r="6" spans="1:9" x14ac:dyDescent="0.15">
      <c r="A6" s="19" t="s">
        <v>298</v>
      </c>
      <c r="B6" s="25">
        <v>0.93348010513651603</v>
      </c>
    </row>
    <row r="7" spans="1:9" x14ac:dyDescent="0.15">
      <c r="A7" s="15" t="s">
        <v>299</v>
      </c>
      <c r="B7" s="23">
        <v>0.39089626233916269</v>
      </c>
    </row>
    <row r="8" spans="1:9" ht="14.25" thickBot="1" x14ac:dyDescent="0.2">
      <c r="A8" s="20" t="s">
        <v>300</v>
      </c>
      <c r="B8" s="20">
        <v>268</v>
      </c>
    </row>
    <row r="10" spans="1:9" ht="14.25" thickBot="1" x14ac:dyDescent="0.2">
      <c r="A10" t="s">
        <v>301</v>
      </c>
    </row>
    <row r="11" spans="1:9" x14ac:dyDescent="0.15">
      <c r="A11" s="17"/>
      <c r="B11" s="17" t="s">
        <v>306</v>
      </c>
      <c r="C11" s="17" t="s">
        <v>307</v>
      </c>
      <c r="D11" s="17" t="s">
        <v>308</v>
      </c>
      <c r="E11" s="17" t="s">
        <v>309</v>
      </c>
      <c r="F11" s="17" t="s">
        <v>310</v>
      </c>
    </row>
    <row r="12" spans="1:9" x14ac:dyDescent="0.15">
      <c r="A12" s="15" t="s">
        <v>302</v>
      </c>
      <c r="B12" s="15">
        <v>2</v>
      </c>
      <c r="C12" s="15">
        <v>572.82183839038726</v>
      </c>
      <c r="D12" s="15">
        <v>286.41091919519363</v>
      </c>
      <c r="E12" s="15">
        <v>1874.4183854541022</v>
      </c>
      <c r="F12" s="15">
        <v>4.0589816555084944E-157</v>
      </c>
    </row>
    <row r="13" spans="1:9" x14ac:dyDescent="0.15">
      <c r="A13" s="15" t="s">
        <v>303</v>
      </c>
      <c r="B13" s="15">
        <v>265</v>
      </c>
      <c r="C13" s="15">
        <v>40.491970296342785</v>
      </c>
      <c r="D13" s="15">
        <v>0.15279988791072749</v>
      </c>
      <c r="E13" s="15"/>
      <c r="F13" s="15"/>
    </row>
    <row r="14" spans="1:9" ht="14.25" thickBot="1" x14ac:dyDescent="0.2">
      <c r="A14" s="16" t="s">
        <v>304</v>
      </c>
      <c r="B14" s="16">
        <v>267</v>
      </c>
      <c r="C14" s="16">
        <v>613.31380868673</v>
      </c>
      <c r="D14" s="16"/>
      <c r="E14" s="16"/>
      <c r="F14" s="16"/>
    </row>
    <row r="15" spans="1:9" ht="14.25" thickBot="1" x14ac:dyDescent="0.2"/>
    <row r="16" spans="1:9" x14ac:dyDescent="0.15">
      <c r="A16" s="21"/>
      <c r="B16" s="21" t="s">
        <v>319</v>
      </c>
      <c r="C16" s="17" t="s">
        <v>299</v>
      </c>
      <c r="D16" s="21" t="s">
        <v>311</v>
      </c>
      <c r="E16" s="17" t="s">
        <v>312</v>
      </c>
      <c r="F16" s="17" t="s">
        <v>313</v>
      </c>
      <c r="G16" s="17" t="s">
        <v>314</v>
      </c>
      <c r="H16" s="17" t="s">
        <v>315</v>
      </c>
      <c r="I16" s="17" t="s">
        <v>316</v>
      </c>
    </row>
    <row r="17" spans="1:9" x14ac:dyDescent="0.15">
      <c r="A17" s="19" t="s">
        <v>305</v>
      </c>
      <c r="B17" s="69">
        <v>3.5805620099964042</v>
      </c>
      <c r="C17" s="23">
        <v>0.23449514435555471</v>
      </c>
      <c r="D17" s="25">
        <v>15.269237321892495</v>
      </c>
      <c r="E17" s="23">
        <v>3.4107193864716934E-38</v>
      </c>
      <c r="F17" s="23">
        <v>3.1188513225762815</v>
      </c>
      <c r="G17" s="23">
        <v>4.0422726974165268</v>
      </c>
      <c r="H17" s="23">
        <v>3.1188513225762815</v>
      </c>
      <c r="I17" s="23">
        <v>4.0422726974165268</v>
      </c>
    </row>
    <row r="18" spans="1:9" x14ac:dyDescent="0.15">
      <c r="A18" s="19" t="s">
        <v>317</v>
      </c>
      <c r="B18" s="69">
        <v>0.41348967253929764</v>
      </c>
      <c r="C18" s="23">
        <v>3.5884197754755674E-2</v>
      </c>
      <c r="D18" s="25">
        <v>11.522890252841128</v>
      </c>
      <c r="E18" s="23">
        <v>3.5710820828515486E-25</v>
      </c>
      <c r="F18" s="23">
        <v>0.34283525596960374</v>
      </c>
      <c r="G18" s="23">
        <v>0.48414408910899154</v>
      </c>
      <c r="H18" s="23">
        <v>0.34283525596960374</v>
      </c>
      <c r="I18" s="23">
        <v>0.48414408910899154</v>
      </c>
    </row>
    <row r="19" spans="1:9" ht="14.25" thickBot="1" x14ac:dyDescent="0.2">
      <c r="A19" s="20" t="s">
        <v>318</v>
      </c>
      <c r="B19" s="70">
        <v>0.73061734103196008</v>
      </c>
      <c r="C19" s="24">
        <v>5.1030175993459284E-2</v>
      </c>
      <c r="D19" s="26">
        <v>14.317358833440156</v>
      </c>
      <c r="E19" s="24">
        <v>7.8839140035745523E-35</v>
      </c>
      <c r="F19" s="24">
        <v>0.63014115547229177</v>
      </c>
      <c r="G19" s="24">
        <v>0.83109352659162838</v>
      </c>
      <c r="H19" s="24">
        <v>0.63014115547229177</v>
      </c>
      <c r="I19" s="24">
        <v>0.83109352659162838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5"/>
  <sheetViews>
    <sheetView tabSelected="1" topLeftCell="K1" workbookViewId="0">
      <selection activeCell="V5" sqref="V5"/>
    </sheetView>
  </sheetViews>
  <sheetFormatPr defaultRowHeight="13.5" x14ac:dyDescent="0.15"/>
  <cols>
    <col min="1" max="1" width="9" style="33"/>
    <col min="2" max="2" width="18.5" style="28" customWidth="1"/>
    <col min="3" max="3" width="11.25" customWidth="1"/>
    <col min="4" max="4" width="11.625" customWidth="1"/>
    <col min="5" max="5" width="9" customWidth="1"/>
    <col min="6" max="7" width="8.875" style="14"/>
    <col min="8" max="8" width="11" style="14" customWidth="1"/>
    <col min="9" max="13" width="12.75" style="14" customWidth="1"/>
    <col min="14" max="14" width="14.5" style="14" customWidth="1"/>
    <col min="15" max="15" width="6.125" customWidth="1"/>
    <col min="16" max="19" width="10.625" customWidth="1"/>
    <col min="20" max="20" width="12.5" customWidth="1"/>
    <col min="21" max="24" width="10.625" customWidth="1"/>
    <col min="25" max="25" width="17.875" bestFit="1" customWidth="1"/>
    <col min="26" max="26" width="13.75" customWidth="1"/>
    <col min="27" max="27" width="13.875" bestFit="1" customWidth="1"/>
  </cols>
  <sheetData>
    <row r="1" spans="1:27" x14ac:dyDescent="0.15">
      <c r="A1" s="58" t="s">
        <v>322</v>
      </c>
      <c r="B1" s="50"/>
      <c r="C1" s="51"/>
      <c r="D1" s="52"/>
      <c r="E1" s="53"/>
      <c r="F1" s="54" t="s">
        <v>0</v>
      </c>
      <c r="G1" s="54"/>
      <c r="H1" s="55"/>
      <c r="I1" s="9" t="s">
        <v>1</v>
      </c>
      <c r="J1" s="9" t="s">
        <v>2</v>
      </c>
      <c r="K1" s="9" t="s">
        <v>3</v>
      </c>
      <c r="L1" s="9" t="s">
        <v>4</v>
      </c>
      <c r="M1" s="9" t="s">
        <v>5</v>
      </c>
      <c r="N1" s="9" t="s">
        <v>6</v>
      </c>
    </row>
    <row r="2" spans="1:27" x14ac:dyDescent="0.15">
      <c r="A2" s="31"/>
      <c r="B2" s="29" t="s">
        <v>7</v>
      </c>
      <c r="C2" s="3"/>
      <c r="D2" s="1"/>
      <c r="E2" s="2" t="s">
        <v>8</v>
      </c>
      <c r="F2" s="7" t="s">
        <v>9</v>
      </c>
      <c r="G2" s="9" t="s">
        <v>10</v>
      </c>
      <c r="H2" s="9" t="s">
        <v>11</v>
      </c>
      <c r="I2" s="8"/>
      <c r="J2" s="8"/>
      <c r="K2" s="10" t="s">
        <v>12</v>
      </c>
      <c r="L2" s="10" t="s">
        <v>13</v>
      </c>
      <c r="M2" s="8"/>
      <c r="N2" s="10" t="s">
        <v>14</v>
      </c>
      <c r="T2" s="57" t="s">
        <v>320</v>
      </c>
      <c r="U2" s="57" t="s">
        <v>320</v>
      </c>
      <c r="V2" s="57" t="s">
        <v>320</v>
      </c>
      <c r="W2" s="57"/>
      <c r="X2" s="59" t="s">
        <v>323</v>
      </c>
      <c r="Y2" t="s">
        <v>7</v>
      </c>
      <c r="Z2" s="57" t="s">
        <v>320</v>
      </c>
      <c r="AA2" s="9" t="s">
        <v>4</v>
      </c>
    </row>
    <row r="3" spans="1:27" x14ac:dyDescent="0.15">
      <c r="A3" s="31"/>
      <c r="B3" s="29"/>
      <c r="C3" s="3" t="s">
        <v>15</v>
      </c>
      <c r="D3" s="1"/>
      <c r="E3" s="2"/>
      <c r="F3" s="7"/>
      <c r="G3" s="8" t="s">
        <v>16</v>
      </c>
      <c r="H3" s="8" t="s">
        <v>17</v>
      </c>
      <c r="I3" s="8" t="s">
        <v>19</v>
      </c>
      <c r="J3" s="8" t="s">
        <v>20</v>
      </c>
      <c r="K3" s="8" t="s">
        <v>20</v>
      </c>
      <c r="L3" s="8" t="s">
        <v>20</v>
      </c>
      <c r="M3" s="8" t="s">
        <v>20</v>
      </c>
      <c r="N3" s="10" t="s">
        <v>18</v>
      </c>
      <c r="T3" s="29" t="s">
        <v>321</v>
      </c>
      <c r="U3" t="s">
        <v>333</v>
      </c>
      <c r="V3" s="59" t="s">
        <v>335</v>
      </c>
      <c r="Z3" s="29" t="s">
        <v>321</v>
      </c>
      <c r="AA3" s="10" t="s">
        <v>13</v>
      </c>
    </row>
    <row r="4" spans="1:27" ht="18" thickBot="1" x14ac:dyDescent="0.2">
      <c r="A4" s="32"/>
      <c r="B4" s="30"/>
      <c r="C4" s="5"/>
      <c r="D4" s="4"/>
      <c r="E4" s="6"/>
      <c r="F4" s="11"/>
      <c r="G4" s="12"/>
      <c r="H4" s="13"/>
      <c r="I4" s="63" t="s">
        <v>326</v>
      </c>
      <c r="J4" s="63" t="s">
        <v>327</v>
      </c>
      <c r="K4" s="63"/>
      <c r="L4" s="63" t="s">
        <v>328</v>
      </c>
      <c r="M4" s="63" t="s">
        <v>329</v>
      </c>
      <c r="N4" s="64" t="s">
        <v>330</v>
      </c>
      <c r="P4" s="65" t="s">
        <v>291</v>
      </c>
      <c r="Q4" s="65" t="s">
        <v>292</v>
      </c>
      <c r="R4" s="65" t="s">
        <v>293</v>
      </c>
      <c r="S4" s="66" t="s">
        <v>324</v>
      </c>
      <c r="T4" s="67" t="s">
        <v>331</v>
      </c>
      <c r="U4" s="67" t="s">
        <v>332</v>
      </c>
      <c r="V4" s="71" t="s">
        <v>334</v>
      </c>
      <c r="W4" s="71"/>
      <c r="Z4" s="12" t="s">
        <v>20</v>
      </c>
      <c r="AA4" s="12" t="s">
        <v>20</v>
      </c>
    </row>
    <row r="5" spans="1:27" ht="14.25" thickTop="1" x14ac:dyDescent="0.15">
      <c r="A5" s="34">
        <v>23222</v>
      </c>
      <c r="B5" s="35" t="s">
        <v>179</v>
      </c>
      <c r="C5" s="36">
        <v>23</v>
      </c>
      <c r="D5" s="37" t="s">
        <v>22</v>
      </c>
      <c r="E5" s="38">
        <v>2005</v>
      </c>
      <c r="F5" s="39">
        <v>33</v>
      </c>
      <c r="G5" s="39">
        <v>19</v>
      </c>
      <c r="H5" s="39">
        <v>5</v>
      </c>
      <c r="I5" s="39">
        <v>9372</v>
      </c>
      <c r="J5" s="39">
        <v>7395658</v>
      </c>
      <c r="K5" s="39">
        <v>63136597</v>
      </c>
      <c r="L5" s="39">
        <v>100024302</v>
      </c>
      <c r="M5" s="39">
        <v>36209440</v>
      </c>
      <c r="N5" s="39">
        <v>30739529</v>
      </c>
      <c r="O5" s="27">
        <v>1</v>
      </c>
      <c r="P5" s="22">
        <f t="shared" ref="P5:P68" si="0">LN(M5)</f>
        <v>17.404830416281168</v>
      </c>
      <c r="Q5" s="22">
        <f t="shared" ref="Q5:Q68" si="1">LN(N5)</f>
        <v>17.241059973901386</v>
      </c>
      <c r="R5" s="22">
        <f t="shared" ref="R5:R68" si="2">LN(I5)</f>
        <v>9.1454817996276869</v>
      </c>
      <c r="S5" s="62">
        <f>J5/I5</f>
        <v>789.12270593256505</v>
      </c>
      <c r="T5" s="68">
        <f>推定結果!$B$19*EXP(推定結果!$B$17)*鉄鋼業!N5^推定結果!$B$18*鉄鋼業!I5^(推定結果!$B$19-1)</f>
        <v>2785.1656182176353</v>
      </c>
      <c r="U5" s="56">
        <f>推定結果!$B$19*鉄鋼業!M5/鉄鋼業!I5</f>
        <v>2822.7960705352425</v>
      </c>
      <c r="V5" s="72">
        <f>J5/M5</f>
        <v>0.20424668263303714</v>
      </c>
      <c r="W5" s="72"/>
      <c r="X5">
        <v>8232</v>
      </c>
      <c r="Y5" t="s">
        <v>58</v>
      </c>
      <c r="Z5" s="56">
        <v>3861.4918192409664</v>
      </c>
      <c r="AA5" s="39">
        <v>4305403</v>
      </c>
    </row>
    <row r="6" spans="1:27" x14ac:dyDescent="0.15">
      <c r="A6" s="40">
        <v>33202</v>
      </c>
      <c r="B6" s="41" t="s">
        <v>247</v>
      </c>
      <c r="C6" s="42">
        <v>23</v>
      </c>
      <c r="D6" s="43" t="s">
        <v>22</v>
      </c>
      <c r="E6" s="44">
        <v>2005</v>
      </c>
      <c r="F6" s="45">
        <v>28</v>
      </c>
      <c r="G6" s="45">
        <v>21</v>
      </c>
      <c r="H6" s="45">
        <v>2</v>
      </c>
      <c r="I6" s="45">
        <v>4925</v>
      </c>
      <c r="J6" s="45">
        <v>5677098</v>
      </c>
      <c r="K6" s="45">
        <v>43646641</v>
      </c>
      <c r="L6" s="45">
        <v>85682917</v>
      </c>
      <c r="M6" s="45">
        <v>40221583</v>
      </c>
      <c r="N6" s="45">
        <v>27350782</v>
      </c>
      <c r="O6" s="27">
        <v>2</v>
      </c>
      <c r="P6" s="22">
        <f t="shared" si="0"/>
        <v>17.509914300062349</v>
      </c>
      <c r="Q6" s="22">
        <f t="shared" si="1"/>
        <v>17.124255678745268</v>
      </c>
      <c r="R6" s="22">
        <f t="shared" si="2"/>
        <v>8.5020795536061886</v>
      </c>
      <c r="S6" s="62">
        <f t="shared" ref="S6:S69" si="3">J6/I6</f>
        <v>1152.7102538071067</v>
      </c>
      <c r="T6" s="68">
        <f>推定結果!$B$19*EXP(推定結果!$B$17)*鉄鋼業!N6^推定結果!$B$18*鉄鋼業!I6^(推定結果!$B$19-1)</f>
        <v>3156.0819770069265</v>
      </c>
      <c r="U6" s="56">
        <f>推定結果!$B$19*鉄鋼業!M6/鉄鋼業!I6</f>
        <v>5966.8194971687899</v>
      </c>
      <c r="V6" s="72">
        <f t="shared" ref="V6:V69" si="4">J6/M6</f>
        <v>0.141145563564716</v>
      </c>
      <c r="W6" s="72"/>
      <c r="X6">
        <v>12225</v>
      </c>
      <c r="Y6" t="s">
        <v>95</v>
      </c>
      <c r="Z6" s="56">
        <v>3610.4222061919809</v>
      </c>
      <c r="AA6" s="45">
        <v>62981110</v>
      </c>
    </row>
    <row r="7" spans="1:27" x14ac:dyDescent="0.15">
      <c r="A7" s="40">
        <v>34207</v>
      </c>
      <c r="B7" s="41" t="s">
        <v>254</v>
      </c>
      <c r="C7" s="42">
        <v>23</v>
      </c>
      <c r="D7" s="43" t="s">
        <v>22</v>
      </c>
      <c r="E7" s="44">
        <v>2005</v>
      </c>
      <c r="F7" s="45">
        <v>70</v>
      </c>
      <c r="G7" s="45">
        <v>36</v>
      </c>
      <c r="H7" s="45">
        <v>1</v>
      </c>
      <c r="I7" s="45">
        <v>7342</v>
      </c>
      <c r="J7" s="45">
        <v>5564716</v>
      </c>
      <c r="K7" s="45">
        <v>33268170</v>
      </c>
      <c r="L7" s="45">
        <v>70194646</v>
      </c>
      <c r="M7" s="45">
        <v>36888003</v>
      </c>
      <c r="N7" s="45">
        <v>34443126</v>
      </c>
      <c r="O7" s="27">
        <v>3</v>
      </c>
      <c r="P7" s="22">
        <f t="shared" si="0"/>
        <v>17.423396934195935</v>
      </c>
      <c r="Q7" s="22">
        <f t="shared" si="1"/>
        <v>17.354819999955293</v>
      </c>
      <c r="R7" s="22">
        <f t="shared" si="2"/>
        <v>8.9013665640567794</v>
      </c>
      <c r="S7" s="62">
        <f t="shared" si="3"/>
        <v>757.92917461182242</v>
      </c>
      <c r="T7" s="68">
        <f>推定結果!$B$19*EXP(推定結果!$B$17)*鉄鋼業!N7^推定結果!$B$18*鉄鋼業!I7^(推定結果!$B$19-1)</f>
        <v>3117.7336596278396</v>
      </c>
      <c r="U7" s="56">
        <f>推定結果!$B$19*鉄鋼業!M7/鉄鋼業!I7</f>
        <v>3670.8001454425175</v>
      </c>
      <c r="V7" s="72">
        <f t="shared" si="4"/>
        <v>0.15085435771624719</v>
      </c>
      <c r="W7" s="72"/>
      <c r="X7">
        <v>12101</v>
      </c>
      <c r="Y7" t="s">
        <v>83</v>
      </c>
      <c r="Z7" s="56">
        <v>3507.3328091415915</v>
      </c>
      <c r="AA7" s="45">
        <v>41897745</v>
      </c>
    </row>
    <row r="8" spans="1:27" x14ac:dyDescent="0.15">
      <c r="A8" s="40">
        <v>30201</v>
      </c>
      <c r="B8" s="41" t="s">
        <v>242</v>
      </c>
      <c r="C8" s="42">
        <v>23</v>
      </c>
      <c r="D8" s="43" t="s">
        <v>22</v>
      </c>
      <c r="E8" s="44">
        <v>2005</v>
      </c>
      <c r="F8" s="45">
        <v>23</v>
      </c>
      <c r="G8" s="45">
        <v>10</v>
      </c>
      <c r="H8" s="45">
        <v>2</v>
      </c>
      <c r="I8" s="45">
        <v>2702</v>
      </c>
      <c r="J8" s="45">
        <v>1942982</v>
      </c>
      <c r="K8" s="45">
        <v>33557556</v>
      </c>
      <c r="L8" s="45">
        <v>64917741</v>
      </c>
      <c r="M8" s="45">
        <v>30167652</v>
      </c>
      <c r="N8" s="45">
        <v>20773733</v>
      </c>
      <c r="O8" s="27">
        <v>4</v>
      </c>
      <c r="P8" s="22">
        <f t="shared" si="0"/>
        <v>17.222280782452046</v>
      </c>
      <c r="Q8" s="22">
        <f t="shared" si="1"/>
        <v>16.849199910083083</v>
      </c>
      <c r="R8" s="22">
        <f t="shared" si="2"/>
        <v>7.9017475185201445</v>
      </c>
      <c r="S8" s="62">
        <f t="shared" si="3"/>
        <v>719.0903034789045</v>
      </c>
      <c r="T8" s="68">
        <f>推定結果!$B$19*EXP(推定結果!$B$17)*鉄鋼業!N8^推定結果!$B$18*鉄鋼業!I8^(推定結果!$B$19-1)</f>
        <v>3311.2232987626626</v>
      </c>
      <c r="U8" s="56">
        <f>推定結果!$B$19*鉄鋼業!M8/鉄鋼業!I8</f>
        <v>8157.2944816497011</v>
      </c>
      <c r="V8" s="72">
        <f t="shared" si="4"/>
        <v>6.4406139397259018E-2</v>
      </c>
      <c r="W8" s="72"/>
      <c r="X8">
        <v>8222</v>
      </c>
      <c r="Y8" t="s">
        <v>53</v>
      </c>
      <c r="Z8" s="56">
        <v>3486.3719922568257</v>
      </c>
      <c r="AA8" s="45">
        <v>63574653</v>
      </c>
    </row>
    <row r="9" spans="1:27" x14ac:dyDescent="0.15">
      <c r="A9" s="40">
        <v>8222</v>
      </c>
      <c r="B9" s="41" t="s">
        <v>53</v>
      </c>
      <c r="C9" s="42">
        <v>23</v>
      </c>
      <c r="D9" s="43" t="s">
        <v>22</v>
      </c>
      <c r="E9" s="44">
        <v>2005</v>
      </c>
      <c r="F9" s="45">
        <v>9</v>
      </c>
      <c r="G9" s="45">
        <v>6</v>
      </c>
      <c r="H9" s="45">
        <v>2</v>
      </c>
      <c r="I9" s="45">
        <v>4275</v>
      </c>
      <c r="J9" s="45">
        <v>3054644</v>
      </c>
      <c r="K9" s="45">
        <v>35331346</v>
      </c>
      <c r="L9" s="45">
        <v>63574653</v>
      </c>
      <c r="M9" s="45">
        <v>28210953</v>
      </c>
      <c r="N9" s="45">
        <v>31729337</v>
      </c>
      <c r="O9" s="27">
        <v>5</v>
      </c>
      <c r="P9" s="22">
        <f t="shared" si="0"/>
        <v>17.155220864754256</v>
      </c>
      <c r="Q9" s="22">
        <f t="shared" si="1"/>
        <v>17.272752268289072</v>
      </c>
      <c r="R9" s="22">
        <f t="shared" si="2"/>
        <v>8.3605393813708613</v>
      </c>
      <c r="S9" s="62">
        <f t="shared" si="3"/>
        <v>714.53660818713445</v>
      </c>
      <c r="T9" s="68">
        <f>推定結果!$B$19*EXP(推定結果!$B$17)*鉄鋼業!N9^推定結果!$B$18*鉄鋼業!I9^(推定結果!$B$19-1)</f>
        <v>3486.3719922568257</v>
      </c>
      <c r="U9" s="56">
        <f>推定結果!$B$19*鉄鋼業!M9/鉄鋼業!I9</f>
        <v>4821.3827997280923</v>
      </c>
      <c r="V9" s="72">
        <f t="shared" si="4"/>
        <v>0.1082786533301445</v>
      </c>
      <c r="W9" s="72"/>
      <c r="X9">
        <v>14131</v>
      </c>
      <c r="Y9" t="s">
        <v>107</v>
      </c>
      <c r="Z9" s="56">
        <v>3332.3710789522056</v>
      </c>
      <c r="AA9" s="45">
        <v>53883098</v>
      </c>
    </row>
    <row r="10" spans="1:27" x14ac:dyDescent="0.15">
      <c r="A10" s="40">
        <v>12225</v>
      </c>
      <c r="B10" s="41" t="s">
        <v>95</v>
      </c>
      <c r="C10" s="42">
        <v>23</v>
      </c>
      <c r="D10" s="43" t="s">
        <v>22</v>
      </c>
      <c r="E10" s="44">
        <v>2005</v>
      </c>
      <c r="F10" s="45">
        <v>6</v>
      </c>
      <c r="G10" s="45">
        <v>5</v>
      </c>
      <c r="H10" s="45">
        <v>1</v>
      </c>
      <c r="I10" s="45">
        <v>3525</v>
      </c>
      <c r="J10" s="45">
        <v>3031246</v>
      </c>
      <c r="K10" s="45">
        <v>30272938</v>
      </c>
      <c r="L10" s="45">
        <v>62981110</v>
      </c>
      <c r="M10" s="45">
        <v>31423300</v>
      </c>
      <c r="N10" s="45">
        <v>30451151</v>
      </c>
      <c r="O10" s="27">
        <v>6</v>
      </c>
      <c r="P10" s="22">
        <f t="shared" si="0"/>
        <v>17.263060213920802</v>
      </c>
      <c r="Q10" s="22">
        <f t="shared" si="1"/>
        <v>17.231634351077382</v>
      </c>
      <c r="R10" s="22">
        <f t="shared" si="2"/>
        <v>8.1676357152463694</v>
      </c>
      <c r="S10" s="62">
        <f t="shared" si="3"/>
        <v>859.9279432624113</v>
      </c>
      <c r="T10" s="68">
        <f>推定結果!$B$19*EXP(推定結果!$B$17)*鉄鋼業!N10^推定結果!$B$18*鉄鋼業!I10^(推定結果!$B$19-1)</f>
        <v>3610.4222061919809</v>
      </c>
      <c r="U10" s="56">
        <f>推定結果!$B$19*鉄鋼業!M10/鉄鋼業!I10</f>
        <v>6513.0235155885366</v>
      </c>
      <c r="V10" s="72">
        <f t="shared" si="4"/>
        <v>9.64649161609379E-2</v>
      </c>
      <c r="W10" s="72"/>
      <c r="X10">
        <v>30201</v>
      </c>
      <c r="Y10" t="s">
        <v>242</v>
      </c>
      <c r="Z10" s="56">
        <v>3311.2232987626626</v>
      </c>
      <c r="AA10" s="45">
        <v>64917741</v>
      </c>
    </row>
    <row r="11" spans="1:27" x14ac:dyDescent="0.15">
      <c r="A11" s="40">
        <v>14131</v>
      </c>
      <c r="B11" s="41" t="s">
        <v>107</v>
      </c>
      <c r="C11" s="42">
        <v>23</v>
      </c>
      <c r="D11" s="43" t="s">
        <v>22</v>
      </c>
      <c r="E11" s="44">
        <v>2005</v>
      </c>
      <c r="F11" s="45">
        <v>39</v>
      </c>
      <c r="G11" s="45">
        <v>20</v>
      </c>
      <c r="H11" s="45">
        <v>4</v>
      </c>
      <c r="I11" s="45">
        <v>5339</v>
      </c>
      <c r="J11" s="45">
        <v>4203865</v>
      </c>
      <c r="K11" s="45">
        <v>32085735</v>
      </c>
      <c r="L11" s="45">
        <v>53883098</v>
      </c>
      <c r="M11" s="45">
        <v>21460361</v>
      </c>
      <c r="N11" s="45">
        <v>32877153</v>
      </c>
      <c r="O11" s="27">
        <v>7</v>
      </c>
      <c r="P11" s="22">
        <f t="shared" si="0"/>
        <v>16.881718117019748</v>
      </c>
      <c r="Q11" s="22">
        <f t="shared" si="1"/>
        <v>17.308288536812089</v>
      </c>
      <c r="R11" s="22">
        <f t="shared" si="2"/>
        <v>8.5827936485001857</v>
      </c>
      <c r="S11" s="62">
        <f t="shared" si="3"/>
        <v>787.38808765686463</v>
      </c>
      <c r="T11" s="68">
        <f>推定結果!$B$19*EXP(推定結果!$B$17)*鉄鋼業!N11^推定結果!$B$18*鉄鋼業!I11^(推定結果!$B$19-1)</f>
        <v>3332.3710789522056</v>
      </c>
      <c r="U11" s="56">
        <f>推定結果!$B$19*鉄鋼業!M11/鉄鋼業!I11</f>
        <v>2936.750682038954</v>
      </c>
      <c r="V11" s="72">
        <f t="shared" si="4"/>
        <v>0.19588976159347926</v>
      </c>
      <c r="W11" s="72"/>
      <c r="X11">
        <v>28210</v>
      </c>
      <c r="Y11" t="s">
        <v>236</v>
      </c>
      <c r="Z11" s="56">
        <v>3171.7872996841643</v>
      </c>
      <c r="AA11" s="45">
        <v>47474075</v>
      </c>
    </row>
    <row r="12" spans="1:27" x14ac:dyDescent="0.15">
      <c r="A12" s="40">
        <v>28201</v>
      </c>
      <c r="B12" s="41" t="s">
        <v>233</v>
      </c>
      <c r="C12" s="42">
        <v>23</v>
      </c>
      <c r="D12" s="43" t="s">
        <v>22</v>
      </c>
      <c r="E12" s="44">
        <v>2005</v>
      </c>
      <c r="F12" s="45">
        <v>41</v>
      </c>
      <c r="G12" s="45">
        <v>24</v>
      </c>
      <c r="H12" s="45">
        <v>3</v>
      </c>
      <c r="I12" s="45">
        <v>4347</v>
      </c>
      <c r="J12" s="45">
        <v>3122646</v>
      </c>
      <c r="K12" s="45">
        <v>32105479</v>
      </c>
      <c r="L12" s="45">
        <v>51347522</v>
      </c>
      <c r="M12" s="45">
        <v>19041924</v>
      </c>
      <c r="N12" s="45">
        <v>19349900</v>
      </c>
      <c r="O12" s="27">
        <v>8</v>
      </c>
      <c r="P12" s="22">
        <f t="shared" si="0"/>
        <v>16.762153632642413</v>
      </c>
      <c r="Q12" s="22">
        <f t="shared" si="1"/>
        <v>16.778197809468054</v>
      </c>
      <c r="R12" s="22">
        <f t="shared" si="2"/>
        <v>8.3772412309887923</v>
      </c>
      <c r="S12" s="62">
        <f t="shared" si="3"/>
        <v>718.34506556245685</v>
      </c>
      <c r="T12" s="68">
        <f>推定結果!$B$19*EXP(推定結果!$B$17)*鉄鋼業!N12^推定結果!$B$18*鉄鋼業!I12^(推定結果!$B$19-1)</f>
        <v>2828.8472651063353</v>
      </c>
      <c r="U12" s="56">
        <f>推定結果!$B$19*鉄鋼業!M12/鉄鋼業!I12</f>
        <v>3200.4508582959893</v>
      </c>
      <c r="V12" s="72">
        <f t="shared" si="4"/>
        <v>0.16398794575590156</v>
      </c>
      <c r="W12" s="72"/>
      <c r="X12">
        <v>33202</v>
      </c>
      <c r="Y12" t="s">
        <v>247</v>
      </c>
      <c r="Z12" s="56">
        <v>3156.0819770069265</v>
      </c>
      <c r="AA12" s="45">
        <v>85682917</v>
      </c>
    </row>
    <row r="13" spans="1:27" x14ac:dyDescent="0.15">
      <c r="A13" s="40">
        <v>28210</v>
      </c>
      <c r="B13" s="41" t="s">
        <v>236</v>
      </c>
      <c r="C13" s="42">
        <v>23</v>
      </c>
      <c r="D13" s="43" t="s">
        <v>22</v>
      </c>
      <c r="E13" s="44">
        <v>2005</v>
      </c>
      <c r="F13" s="45">
        <v>11</v>
      </c>
      <c r="G13" s="45">
        <v>6</v>
      </c>
      <c r="H13" s="45">
        <v>1</v>
      </c>
      <c r="I13" s="45">
        <v>4203</v>
      </c>
      <c r="J13" s="45">
        <v>2890579</v>
      </c>
      <c r="K13" s="45">
        <v>26922383</v>
      </c>
      <c r="L13" s="45">
        <v>47474075</v>
      </c>
      <c r="M13" s="45">
        <v>19908060</v>
      </c>
      <c r="N13" s="45">
        <v>24964946</v>
      </c>
      <c r="O13" s="27">
        <v>9</v>
      </c>
      <c r="P13" s="22">
        <f t="shared" si="0"/>
        <v>16.806635232819815</v>
      </c>
      <c r="Q13" s="22">
        <f t="shared" si="1"/>
        <v>17.032983238886267</v>
      </c>
      <c r="R13" s="22">
        <f t="shared" si="2"/>
        <v>8.3435538350051175</v>
      </c>
      <c r="S13" s="62">
        <f t="shared" si="3"/>
        <v>687.74185105876757</v>
      </c>
      <c r="T13" s="68">
        <f>推定結果!$B$19*EXP(推定結果!$B$17)*鉄鋼業!N13^推定結果!$B$18*鉄鋼業!I13^(推定結果!$B$19-1)</f>
        <v>3171.7872996841643</v>
      </c>
      <c r="U13" s="56">
        <f>推定結果!$B$19*鉄鋼業!M13/鉄鋼業!I13</f>
        <v>3460.6647305031461</v>
      </c>
      <c r="V13" s="72">
        <f t="shared" si="4"/>
        <v>0.14519641793323909</v>
      </c>
      <c r="W13" s="72"/>
      <c r="X13">
        <v>44201</v>
      </c>
      <c r="Y13" t="s">
        <v>287</v>
      </c>
      <c r="Z13" s="56">
        <v>3129.8305282692586</v>
      </c>
      <c r="AA13" s="45">
        <v>46584579</v>
      </c>
    </row>
    <row r="14" spans="1:27" x14ac:dyDescent="0.15">
      <c r="A14" s="40">
        <v>44201</v>
      </c>
      <c r="B14" s="41" t="s">
        <v>287</v>
      </c>
      <c r="C14" s="42">
        <v>23</v>
      </c>
      <c r="D14" s="43" t="s">
        <v>22</v>
      </c>
      <c r="E14" s="44">
        <v>2005</v>
      </c>
      <c r="F14" s="45">
        <v>12</v>
      </c>
      <c r="G14" s="45">
        <v>7</v>
      </c>
      <c r="H14" s="45">
        <v>2</v>
      </c>
      <c r="I14" s="45">
        <v>2507</v>
      </c>
      <c r="J14" s="45">
        <v>2095669</v>
      </c>
      <c r="K14" s="45">
        <v>27342897</v>
      </c>
      <c r="L14" s="45">
        <v>46584579</v>
      </c>
      <c r="M14" s="45">
        <v>18505233</v>
      </c>
      <c r="N14" s="45">
        <v>17264242</v>
      </c>
      <c r="O14" s="27">
        <v>10</v>
      </c>
      <c r="P14" s="22">
        <f t="shared" si="0"/>
        <v>16.733564114914696</v>
      </c>
      <c r="Q14" s="22">
        <f t="shared" si="1"/>
        <v>16.664147983990706</v>
      </c>
      <c r="R14" s="22">
        <f t="shared" si="2"/>
        <v>7.8268420981582931</v>
      </c>
      <c r="S14" s="62">
        <f t="shared" si="3"/>
        <v>835.92700438771442</v>
      </c>
      <c r="T14" s="68">
        <f>推定結果!$B$19*EXP(推定結果!$B$17)*鉄鋼業!N14^推定結果!$B$18*鉄鋼業!I14^(推定結果!$B$19-1)</f>
        <v>3129.8305282692586</v>
      </c>
      <c r="U14" s="56">
        <f>推定結果!$B$19*鉄鋼業!M14/鉄鋼業!I14</f>
        <v>5392.9972595280742</v>
      </c>
      <c r="V14" s="72">
        <f t="shared" si="4"/>
        <v>0.11324737170291237</v>
      </c>
      <c r="W14" s="72"/>
      <c r="X14">
        <v>34207</v>
      </c>
      <c r="Y14" t="s">
        <v>254</v>
      </c>
      <c r="Z14" s="56">
        <v>3117.7336596278396</v>
      </c>
      <c r="AA14" s="45">
        <v>70194646</v>
      </c>
    </row>
    <row r="15" spans="1:27" x14ac:dyDescent="0.15">
      <c r="A15" s="40">
        <v>12101</v>
      </c>
      <c r="B15" s="41" t="s">
        <v>83</v>
      </c>
      <c r="C15" s="42">
        <v>23</v>
      </c>
      <c r="D15" s="43" t="s">
        <v>22</v>
      </c>
      <c r="E15" s="44">
        <v>2005</v>
      </c>
      <c r="F15" s="45">
        <v>5</v>
      </c>
      <c r="G15" s="45">
        <v>3</v>
      </c>
      <c r="H15" s="45">
        <v>1</v>
      </c>
      <c r="I15" s="45">
        <v>3112</v>
      </c>
      <c r="J15" s="45">
        <v>3420471</v>
      </c>
      <c r="K15" s="45">
        <v>21876690</v>
      </c>
      <c r="L15" s="45">
        <v>41897745</v>
      </c>
      <c r="M15" s="45">
        <v>19238225</v>
      </c>
      <c r="N15" s="45">
        <v>26176958</v>
      </c>
      <c r="O15" s="27">
        <v>11</v>
      </c>
      <c r="P15" s="22">
        <f t="shared" si="0"/>
        <v>16.77240974322876</v>
      </c>
      <c r="Q15" s="22">
        <f t="shared" si="1"/>
        <v>17.080390116125663</v>
      </c>
      <c r="R15" s="22">
        <f t="shared" si="2"/>
        <v>8.043020885298283</v>
      </c>
      <c r="S15" s="62">
        <f t="shared" si="3"/>
        <v>1099.1230719794344</v>
      </c>
      <c r="T15" s="68">
        <f>推定結果!$B$19*EXP(推定結果!$B$17)*鉄鋼業!N15^推定結果!$B$18*鉄鋼業!I15^(推定結果!$B$19-1)</f>
        <v>3507.3328091415915</v>
      </c>
      <c r="U15" s="56">
        <f>推定結果!$B$19*鉄鋼業!M15/鉄鋼業!I15</f>
        <v>4516.6390731602123</v>
      </c>
      <c r="V15" s="72">
        <f t="shared" si="4"/>
        <v>0.17779556066113167</v>
      </c>
      <c r="W15" s="72"/>
      <c r="X15">
        <v>4102</v>
      </c>
      <c r="Y15" t="s">
        <v>37</v>
      </c>
      <c r="Z15" s="56">
        <v>2980.7497851260073</v>
      </c>
      <c r="AA15" s="45">
        <v>10205227</v>
      </c>
    </row>
    <row r="16" spans="1:27" x14ac:dyDescent="0.15">
      <c r="A16" s="40">
        <v>27201</v>
      </c>
      <c r="B16" s="41" t="s">
        <v>207</v>
      </c>
      <c r="C16" s="42">
        <v>23</v>
      </c>
      <c r="D16" s="43" t="s">
        <v>22</v>
      </c>
      <c r="E16" s="44">
        <v>2005</v>
      </c>
      <c r="F16" s="45">
        <v>75</v>
      </c>
      <c r="G16" s="45">
        <v>48</v>
      </c>
      <c r="H16" s="45">
        <v>1</v>
      </c>
      <c r="I16" s="45">
        <v>3433</v>
      </c>
      <c r="J16" s="45">
        <v>2261401</v>
      </c>
      <c r="K16" s="45">
        <v>28089203</v>
      </c>
      <c r="L16" s="45">
        <v>39096454</v>
      </c>
      <c r="M16" s="45">
        <v>10577760</v>
      </c>
      <c r="N16" s="45">
        <v>15884539</v>
      </c>
      <c r="O16" s="27">
        <v>12</v>
      </c>
      <c r="P16" s="22">
        <f t="shared" si="0"/>
        <v>16.174264241751693</v>
      </c>
      <c r="Q16" s="22">
        <f t="shared" si="1"/>
        <v>16.580856804175557</v>
      </c>
      <c r="R16" s="22">
        <f t="shared" si="2"/>
        <v>8.1411897934576913</v>
      </c>
      <c r="S16" s="62">
        <f t="shared" si="3"/>
        <v>658.72443926594815</v>
      </c>
      <c r="T16" s="68">
        <f>推定結果!$B$19*EXP(推定結果!$B$17)*鉄鋼業!N16^推定結果!$B$18*鉄鋼業!I16^(推定結果!$B$19-1)</f>
        <v>2778.3549226265045</v>
      </c>
      <c r="U16" s="56">
        <f>推定結果!$B$19*鉄鋼業!M16/鉄鋼業!I16</f>
        <v>2251.178236316407</v>
      </c>
      <c r="V16" s="72">
        <f t="shared" si="4"/>
        <v>0.21378826897188064</v>
      </c>
      <c r="W16" s="72"/>
      <c r="X16">
        <v>28201</v>
      </c>
      <c r="Y16" t="s">
        <v>233</v>
      </c>
      <c r="Z16" s="56">
        <v>2828.8472651063353</v>
      </c>
      <c r="AA16" s="45">
        <v>51347522</v>
      </c>
    </row>
    <row r="17" spans="1:27" x14ac:dyDescent="0.15">
      <c r="A17" s="40">
        <v>34202</v>
      </c>
      <c r="B17" s="41" t="s">
        <v>253</v>
      </c>
      <c r="C17" s="42">
        <v>23</v>
      </c>
      <c r="D17" s="43" t="s">
        <v>22</v>
      </c>
      <c r="E17" s="44">
        <v>2005</v>
      </c>
      <c r="F17" s="45">
        <v>23</v>
      </c>
      <c r="G17" s="45">
        <v>12</v>
      </c>
      <c r="H17" s="45">
        <v>3</v>
      </c>
      <c r="I17" s="45">
        <v>2305</v>
      </c>
      <c r="J17" s="45">
        <v>1548091</v>
      </c>
      <c r="K17" s="45">
        <v>12886288</v>
      </c>
      <c r="L17" s="45">
        <v>38864734</v>
      </c>
      <c r="M17" s="45">
        <v>24872747</v>
      </c>
      <c r="N17" s="45">
        <v>10627580</v>
      </c>
      <c r="O17" s="27">
        <v>13</v>
      </c>
      <c r="P17" s="22">
        <f t="shared" si="0"/>
        <v>17.02928326404264</v>
      </c>
      <c r="Q17" s="22">
        <f t="shared" si="1"/>
        <v>16.178963066827304</v>
      </c>
      <c r="R17" s="22">
        <f t="shared" si="2"/>
        <v>7.7428359554307491</v>
      </c>
      <c r="S17" s="62">
        <f t="shared" si="3"/>
        <v>671.62299349240777</v>
      </c>
      <c r="T17" s="68">
        <f>推定結果!$B$19*EXP(推定結果!$B$17)*鉄鋼業!N17^推定結果!$B$18*鉄鋼業!I17^(推定結果!$B$19-1)</f>
        <v>2619.5163574555372</v>
      </c>
      <c r="U17" s="56">
        <f>推定結果!$B$19*鉄鋼業!M17/鉄鋼業!I17</f>
        <v>7883.9307059872726</v>
      </c>
      <c r="V17" s="72">
        <f t="shared" si="4"/>
        <v>6.2240451366308673E-2</v>
      </c>
      <c r="W17" s="72"/>
      <c r="X17">
        <v>23222</v>
      </c>
      <c r="Y17" t="s">
        <v>179</v>
      </c>
      <c r="Z17" s="56">
        <v>2785.1656182176353</v>
      </c>
      <c r="AA17" s="45">
        <v>100024302</v>
      </c>
    </row>
    <row r="18" spans="1:27" x14ac:dyDescent="0.15">
      <c r="A18" s="40">
        <v>1205</v>
      </c>
      <c r="B18" s="41" t="s">
        <v>27</v>
      </c>
      <c r="C18" s="42">
        <v>23</v>
      </c>
      <c r="D18" s="43" t="s">
        <v>22</v>
      </c>
      <c r="E18" s="44">
        <v>2005</v>
      </c>
      <c r="F18" s="45">
        <v>20</v>
      </c>
      <c r="G18" s="45">
        <v>16</v>
      </c>
      <c r="H18" s="45">
        <v>3</v>
      </c>
      <c r="I18" s="45">
        <v>3164</v>
      </c>
      <c r="J18" s="45">
        <v>2731005</v>
      </c>
      <c r="K18" s="45">
        <v>20330048</v>
      </c>
      <c r="L18" s="45">
        <v>32851223</v>
      </c>
      <c r="M18" s="45">
        <v>12134642</v>
      </c>
      <c r="N18" s="45">
        <v>10228462</v>
      </c>
      <c r="O18" s="27">
        <v>14</v>
      </c>
      <c r="P18" s="22">
        <f t="shared" si="0"/>
        <v>16.311574895265554</v>
      </c>
      <c r="Q18" s="22">
        <f t="shared" si="1"/>
        <v>16.140684784494312</v>
      </c>
      <c r="R18" s="22">
        <f t="shared" si="2"/>
        <v>8.0595923288875451</v>
      </c>
      <c r="S18" s="62">
        <f t="shared" si="3"/>
        <v>863.14949431099876</v>
      </c>
      <c r="T18" s="68">
        <f>推定結果!$B$19*EXP(推定結果!$B$17)*鉄鋼業!N18^推定結果!$B$18*鉄鋼業!I18^(推定結果!$B$19-1)</f>
        <v>2367.4971819895845</v>
      </c>
      <c r="U18" s="56">
        <f>推定結果!$B$19*鉄鋼業!M18/鉄鋼業!I18</f>
        <v>2802.0796056936615</v>
      </c>
      <c r="V18" s="72">
        <f t="shared" si="4"/>
        <v>0.22505855549755815</v>
      </c>
      <c r="W18" s="72"/>
      <c r="X18">
        <v>27201</v>
      </c>
      <c r="Y18" t="s">
        <v>207</v>
      </c>
      <c r="Z18" s="56">
        <v>2778.3549226265045</v>
      </c>
      <c r="AA18" s="45">
        <v>39096454</v>
      </c>
    </row>
    <row r="19" spans="1:27" x14ac:dyDescent="0.15">
      <c r="A19" s="40">
        <v>40105</v>
      </c>
      <c r="B19" s="41" t="s">
        <v>270</v>
      </c>
      <c r="C19" s="46">
        <v>23</v>
      </c>
      <c r="D19" s="47" t="s">
        <v>22</v>
      </c>
      <c r="E19" s="48">
        <v>2005</v>
      </c>
      <c r="F19" s="49">
        <v>14</v>
      </c>
      <c r="G19" s="49">
        <v>11</v>
      </c>
      <c r="H19" s="49">
        <v>2</v>
      </c>
      <c r="I19" s="49">
        <v>4079</v>
      </c>
      <c r="J19" s="49">
        <v>3068014</v>
      </c>
      <c r="K19" s="49">
        <v>19688703</v>
      </c>
      <c r="L19" s="49">
        <v>27592150</v>
      </c>
      <c r="M19" s="49">
        <v>7635361</v>
      </c>
      <c r="N19" s="49">
        <v>15328563</v>
      </c>
      <c r="O19" s="27">
        <v>15</v>
      </c>
      <c r="P19" s="22">
        <f t="shared" si="0"/>
        <v>15.848300777769882</v>
      </c>
      <c r="Q19" s="22">
        <f t="shared" si="1"/>
        <v>16.545228508685259</v>
      </c>
      <c r="R19" s="22">
        <f t="shared" si="2"/>
        <v>8.3136071393175577</v>
      </c>
      <c r="S19" s="62">
        <f t="shared" si="3"/>
        <v>752.14856582495713</v>
      </c>
      <c r="T19" s="68">
        <f>推定結果!$B$19*EXP(推定結果!$B$17)*鉄鋼業!N19^推定結果!$B$18*鉄鋼業!I19^(推定結果!$B$19-1)</f>
        <v>2613.4751813017474</v>
      </c>
      <c r="U19" s="56">
        <f>推定結果!$B$19*鉄鋼業!M19/鉄鋼業!I19</f>
        <v>1367.6212678693621</v>
      </c>
      <c r="V19" s="72">
        <f t="shared" si="4"/>
        <v>0.40181649564441024</v>
      </c>
      <c r="W19" s="72"/>
      <c r="X19">
        <v>40106</v>
      </c>
      <c r="Y19" t="s">
        <v>271</v>
      </c>
      <c r="Z19" s="56">
        <v>2751.5279809727981</v>
      </c>
      <c r="AA19" s="49">
        <v>10796763</v>
      </c>
    </row>
    <row r="20" spans="1:27" x14ac:dyDescent="0.15">
      <c r="A20" s="40">
        <v>35210</v>
      </c>
      <c r="B20" s="41" t="s">
        <v>260</v>
      </c>
      <c r="C20" s="42">
        <v>23</v>
      </c>
      <c r="D20" s="43" t="s">
        <v>22</v>
      </c>
      <c r="E20" s="44">
        <v>2005</v>
      </c>
      <c r="F20" s="45">
        <v>14</v>
      </c>
      <c r="G20" s="45">
        <v>11</v>
      </c>
      <c r="H20" s="45">
        <v>3</v>
      </c>
      <c r="I20" s="45">
        <v>2529</v>
      </c>
      <c r="J20" s="45">
        <v>1548235</v>
      </c>
      <c r="K20" s="45">
        <v>19470205</v>
      </c>
      <c r="L20" s="45">
        <v>24955055</v>
      </c>
      <c r="M20" s="45">
        <v>5561789</v>
      </c>
      <c r="N20" s="45">
        <v>4043204</v>
      </c>
      <c r="O20" s="27">
        <v>16</v>
      </c>
      <c r="P20" s="22">
        <f t="shared" si="0"/>
        <v>15.531430377062213</v>
      </c>
      <c r="Q20" s="22">
        <f t="shared" si="1"/>
        <v>15.212548004930971</v>
      </c>
      <c r="R20" s="22">
        <f t="shared" si="2"/>
        <v>7.8355792466699654</v>
      </c>
      <c r="S20" s="62">
        <f t="shared" si="3"/>
        <v>612.19256623171214</v>
      </c>
      <c r="T20" s="68">
        <f>推定結果!$B$19*EXP(推定結果!$B$17)*鉄鋼業!N20^推定結果!$B$18*鉄鋼業!I20^(推定結果!$B$19-1)</f>
        <v>1713.2696527728958</v>
      </c>
      <c r="U20" s="56">
        <f>推定結果!$B$19*鉄鋼業!M20/鉄鋼業!I20</f>
        <v>1606.7771809255848</v>
      </c>
      <c r="V20" s="72">
        <f t="shared" si="4"/>
        <v>0.27836996333374026</v>
      </c>
      <c r="W20" s="72"/>
      <c r="X20">
        <v>27108</v>
      </c>
      <c r="Y20" t="s">
        <v>198</v>
      </c>
      <c r="Z20" s="56">
        <v>2747.2238195707596</v>
      </c>
      <c r="AA20" s="45">
        <v>18645547</v>
      </c>
    </row>
    <row r="21" spans="1:27" x14ac:dyDescent="0.15">
      <c r="A21" s="40">
        <v>28202</v>
      </c>
      <c r="B21" s="41" t="s">
        <v>234</v>
      </c>
      <c r="C21" s="42">
        <v>23</v>
      </c>
      <c r="D21" s="43" t="s">
        <v>22</v>
      </c>
      <c r="E21" s="44">
        <v>2005</v>
      </c>
      <c r="F21" s="45">
        <v>47</v>
      </c>
      <c r="G21" s="45">
        <v>28</v>
      </c>
      <c r="H21" s="45">
        <v>4</v>
      </c>
      <c r="I21" s="45">
        <v>3567</v>
      </c>
      <c r="J21" s="45">
        <v>2238723</v>
      </c>
      <c r="K21" s="45">
        <v>13909305</v>
      </c>
      <c r="L21" s="45">
        <v>23344617</v>
      </c>
      <c r="M21" s="45">
        <v>9028305</v>
      </c>
      <c r="N21" s="45">
        <v>10100050</v>
      </c>
      <c r="O21" s="27">
        <v>17</v>
      </c>
      <c r="P21" s="22">
        <f t="shared" si="0"/>
        <v>16.015875200132687</v>
      </c>
      <c r="Q21" s="22">
        <f t="shared" si="1"/>
        <v>16.128050932294283</v>
      </c>
      <c r="R21" s="22">
        <f t="shared" si="2"/>
        <v>8.1794801853588908</v>
      </c>
      <c r="S21" s="62">
        <f t="shared" si="3"/>
        <v>627.62068965517244</v>
      </c>
      <c r="T21" s="68">
        <f>推定結果!$B$19*EXP(推定結果!$B$17)*鉄鋼業!N21^推定結果!$B$18*鉄鋼業!I21^(推定結果!$B$19-1)</f>
        <v>2280.3151995421299</v>
      </c>
      <c r="U21" s="56">
        <f>推定結果!$B$19*鉄鋼業!M21/鉄鋼業!I21</f>
        <v>1849.239190671587</v>
      </c>
      <c r="V21" s="72">
        <f t="shared" si="4"/>
        <v>0.24796714333421391</v>
      </c>
      <c r="W21" s="72"/>
      <c r="X21">
        <v>34202</v>
      </c>
      <c r="Y21" t="s">
        <v>253</v>
      </c>
      <c r="Z21" s="56">
        <v>2619.5163574555372</v>
      </c>
      <c r="AA21" s="45">
        <v>38864734</v>
      </c>
    </row>
    <row r="22" spans="1:27" x14ac:dyDescent="0.15">
      <c r="A22" s="40">
        <v>27108</v>
      </c>
      <c r="B22" s="41" t="s">
        <v>198</v>
      </c>
      <c r="C22" s="42">
        <v>23</v>
      </c>
      <c r="D22" s="43" t="s">
        <v>22</v>
      </c>
      <c r="E22" s="44">
        <v>2005</v>
      </c>
      <c r="F22" s="45">
        <v>29</v>
      </c>
      <c r="G22" s="45">
        <v>13</v>
      </c>
      <c r="H22" s="45">
        <v>2</v>
      </c>
      <c r="I22" s="45">
        <v>2133</v>
      </c>
      <c r="J22" s="45">
        <v>1293839</v>
      </c>
      <c r="K22" s="45">
        <v>12330556</v>
      </c>
      <c r="L22" s="45">
        <v>18645547</v>
      </c>
      <c r="M22" s="45">
        <v>6081670</v>
      </c>
      <c r="N22" s="45">
        <v>11336749</v>
      </c>
      <c r="O22" s="27">
        <v>18</v>
      </c>
      <c r="P22" s="22">
        <f t="shared" si="0"/>
        <v>15.620789887279793</v>
      </c>
      <c r="Q22" s="22">
        <f t="shared" si="1"/>
        <v>16.243560130858729</v>
      </c>
      <c r="R22" s="22">
        <f t="shared" si="2"/>
        <v>7.6652847184713506</v>
      </c>
      <c r="S22" s="62">
        <f t="shared" si="3"/>
        <v>606.58180965775898</v>
      </c>
      <c r="T22" s="68">
        <f>推定結果!$B$19*EXP(推定結果!$B$17)*鉄鋼業!N22^推定結果!$B$18*鉄鋼業!I22^(推定結果!$B$19-1)</f>
        <v>2747.2238195707596</v>
      </c>
      <c r="U22" s="56">
        <f>推定結果!$B$19*鉄鋼業!M22/鉄鋼業!I22</f>
        <v>2083.1568515864233</v>
      </c>
      <c r="V22" s="72">
        <f t="shared" si="4"/>
        <v>0.21274403247792137</v>
      </c>
      <c r="W22" s="72"/>
      <c r="X22">
        <v>40105</v>
      </c>
      <c r="Y22" t="s">
        <v>270</v>
      </c>
      <c r="Z22" s="56">
        <v>2613.4751813017474</v>
      </c>
      <c r="AA22" s="49">
        <v>27592150</v>
      </c>
    </row>
    <row r="23" spans="1:27" x14ac:dyDescent="0.15">
      <c r="A23" s="40">
        <v>40108</v>
      </c>
      <c r="B23" s="41" t="s">
        <v>273</v>
      </c>
      <c r="C23" s="46">
        <v>23</v>
      </c>
      <c r="D23" s="47" t="s">
        <v>22</v>
      </c>
      <c r="E23" s="48">
        <v>2005</v>
      </c>
      <c r="F23" s="49">
        <v>6</v>
      </c>
      <c r="G23" s="49">
        <v>5</v>
      </c>
      <c r="H23" s="49">
        <v>1</v>
      </c>
      <c r="I23" s="49">
        <v>836</v>
      </c>
      <c r="J23" s="49">
        <v>555623</v>
      </c>
      <c r="K23" s="49">
        <v>5424320</v>
      </c>
      <c r="L23" s="49">
        <v>17475492</v>
      </c>
      <c r="M23" s="49">
        <v>11538770</v>
      </c>
      <c r="N23" s="49">
        <v>4724644</v>
      </c>
      <c r="O23" s="27">
        <v>19</v>
      </c>
      <c r="P23" s="22">
        <f t="shared" si="0"/>
        <v>16.261223227574998</v>
      </c>
      <c r="Q23" s="22">
        <f t="shared" si="1"/>
        <v>15.368302772156142</v>
      </c>
      <c r="R23" s="22">
        <f t="shared" si="2"/>
        <v>6.7286286130847017</v>
      </c>
      <c r="S23" s="62">
        <f t="shared" si="3"/>
        <v>664.62081339712915</v>
      </c>
      <c r="T23" s="68">
        <f>推定結果!$B$19*EXP(推定結果!$B$17)*鉄鋼業!N23^推定結果!$B$18*鉄鋼業!I23^(推定結果!$B$19-1)</f>
        <v>2462.0637356569882</v>
      </c>
      <c r="U23" s="56">
        <f>推定結果!$B$19*鉄鋼業!M23/鉄鋼業!I23</f>
        <v>10084.240976291088</v>
      </c>
      <c r="V23" s="72">
        <f t="shared" si="4"/>
        <v>4.8152706050991569E-2</v>
      </c>
      <c r="W23" s="72"/>
      <c r="X23">
        <v>38206</v>
      </c>
      <c r="Y23" t="s">
        <v>267</v>
      </c>
      <c r="Z23" s="56">
        <v>2592.6175411537879</v>
      </c>
      <c r="AA23" s="45">
        <v>8077039</v>
      </c>
    </row>
    <row r="24" spans="1:27" x14ac:dyDescent="0.15">
      <c r="A24" s="40">
        <v>35215</v>
      </c>
      <c r="B24" s="41" t="s">
        <v>261</v>
      </c>
      <c r="C24" s="42">
        <v>23</v>
      </c>
      <c r="D24" s="43" t="s">
        <v>22</v>
      </c>
      <c r="E24" s="44">
        <v>2005</v>
      </c>
      <c r="F24" s="45">
        <v>5</v>
      </c>
      <c r="G24" s="45">
        <v>4</v>
      </c>
      <c r="H24" s="45">
        <v>1</v>
      </c>
      <c r="I24" s="45">
        <v>965</v>
      </c>
      <c r="J24" s="45">
        <v>716870</v>
      </c>
      <c r="K24" s="45">
        <v>12959765</v>
      </c>
      <c r="L24" s="45">
        <v>15306600</v>
      </c>
      <c r="M24" s="45">
        <v>2279507</v>
      </c>
      <c r="N24" s="45">
        <v>4747211</v>
      </c>
      <c r="O24" s="27">
        <v>20</v>
      </c>
      <c r="P24" s="22">
        <f t="shared" si="0"/>
        <v>14.639469749479789</v>
      </c>
      <c r="Q24" s="22">
        <f t="shared" si="1"/>
        <v>15.373067845671386</v>
      </c>
      <c r="R24" s="22">
        <f t="shared" si="2"/>
        <v>6.8721281013389861</v>
      </c>
      <c r="S24" s="62">
        <f t="shared" si="3"/>
        <v>742.8704663212435</v>
      </c>
      <c r="T24" s="68">
        <f>推定結果!$B$19*EXP(推定結果!$B$17)*鉄鋼業!N24^推定結果!$B$18*鉄鋼業!I24^(推定結果!$B$19-1)</f>
        <v>2373.3772722308818</v>
      </c>
      <c r="U24" s="56">
        <f>推定結果!$B$19*鉄鋼業!M24/鉄鋼業!I24</f>
        <v>1725.8521691230469</v>
      </c>
      <c r="V24" s="72">
        <f t="shared" si="4"/>
        <v>0.31448466707932898</v>
      </c>
      <c r="W24" s="72"/>
      <c r="X24">
        <v>40108</v>
      </c>
      <c r="Y24" t="s">
        <v>273</v>
      </c>
      <c r="Z24" s="56">
        <v>2462.0637356569882</v>
      </c>
      <c r="AA24" s="49">
        <v>17475492</v>
      </c>
    </row>
    <row r="25" spans="1:27" x14ac:dyDescent="0.15">
      <c r="A25" s="40">
        <v>12203</v>
      </c>
      <c r="B25" s="41" t="s">
        <v>86</v>
      </c>
      <c r="C25" s="42">
        <v>23</v>
      </c>
      <c r="D25" s="43" t="s">
        <v>22</v>
      </c>
      <c r="E25" s="44">
        <v>2005</v>
      </c>
      <c r="F25" s="45">
        <v>26</v>
      </c>
      <c r="G25" s="45">
        <v>21</v>
      </c>
      <c r="H25" s="45">
        <v>1</v>
      </c>
      <c r="I25" s="45">
        <v>1702</v>
      </c>
      <c r="J25" s="45">
        <v>1085138</v>
      </c>
      <c r="K25" s="45">
        <v>11801106</v>
      </c>
      <c r="L25" s="45">
        <v>15136917</v>
      </c>
      <c r="M25" s="45">
        <v>3219949</v>
      </c>
      <c r="N25" s="45">
        <v>4875793</v>
      </c>
      <c r="O25" s="27">
        <v>21</v>
      </c>
      <c r="P25" s="22">
        <f t="shared" si="0"/>
        <v>14.984876078885843</v>
      </c>
      <c r="Q25" s="22">
        <f t="shared" si="1"/>
        <v>15.399793315851964</v>
      </c>
      <c r="R25" s="22">
        <f t="shared" si="2"/>
        <v>7.4395593091333199</v>
      </c>
      <c r="S25" s="62">
        <f t="shared" si="3"/>
        <v>637.56639247943599</v>
      </c>
      <c r="T25" s="68">
        <f>推定結果!$B$19*EXP(推定結果!$B$17)*鉄鋼業!N25^推定結果!$B$18*鉄鋼業!I25^(推定結果!$B$19-1)</f>
        <v>2059.5932843789305</v>
      </c>
      <c r="U25" s="56">
        <f>推定結果!$B$19*鉄鋼業!M25/鉄鋼業!I25</f>
        <v>1382.2271308099405</v>
      </c>
      <c r="V25" s="72">
        <f t="shared" si="4"/>
        <v>0.33700471653433023</v>
      </c>
      <c r="W25" s="72"/>
      <c r="X25">
        <v>33205</v>
      </c>
      <c r="Y25" t="s">
        <v>249</v>
      </c>
      <c r="Z25" s="56">
        <v>2446.2170415598216</v>
      </c>
      <c r="AA25" s="45">
        <v>4458606</v>
      </c>
    </row>
    <row r="26" spans="1:27" x14ac:dyDescent="0.15">
      <c r="A26" s="40">
        <v>23205</v>
      </c>
      <c r="B26" s="41" t="s">
        <v>169</v>
      </c>
      <c r="C26" s="42">
        <v>23</v>
      </c>
      <c r="D26" s="43" t="s">
        <v>22</v>
      </c>
      <c r="E26" s="44">
        <v>2005</v>
      </c>
      <c r="F26" s="45">
        <v>18</v>
      </c>
      <c r="G26" s="45">
        <v>14</v>
      </c>
      <c r="H26" s="45">
        <v>3</v>
      </c>
      <c r="I26" s="45">
        <v>2008</v>
      </c>
      <c r="J26" s="45">
        <v>1687240</v>
      </c>
      <c r="K26" s="45">
        <v>9267625</v>
      </c>
      <c r="L26" s="45">
        <v>14764488</v>
      </c>
      <c r="M26" s="45">
        <v>5601130</v>
      </c>
      <c r="N26" s="45">
        <v>3986401</v>
      </c>
      <c r="O26" s="27">
        <v>22</v>
      </c>
      <c r="P26" s="22">
        <f t="shared" si="0"/>
        <v>15.538478921063664</v>
      </c>
      <c r="Q26" s="22">
        <f t="shared" si="1"/>
        <v>15.1983993768022</v>
      </c>
      <c r="R26" s="22">
        <f t="shared" si="2"/>
        <v>7.6048944808116197</v>
      </c>
      <c r="S26" s="62">
        <f t="shared" si="3"/>
        <v>840.25896414342628</v>
      </c>
      <c r="T26" s="68">
        <f>推定結果!$B$19*EXP(推定結果!$B$17)*鉄鋼業!N26^推定結果!$B$18*鉄鋼業!I26^(推定結果!$B$19-1)</f>
        <v>1812.4794802920828</v>
      </c>
      <c r="U26" s="56">
        <f>推定結果!$B$19*鉄鋼業!M26/鉄鋼業!I26</f>
        <v>2037.9893961027603</v>
      </c>
      <c r="V26" s="72">
        <f t="shared" si="4"/>
        <v>0.30123207281387865</v>
      </c>
      <c r="W26" s="72"/>
      <c r="X26">
        <v>14101</v>
      </c>
      <c r="Y26" t="s">
        <v>105</v>
      </c>
      <c r="Z26" s="56">
        <v>2411.4983058556172</v>
      </c>
      <c r="AA26" s="45">
        <v>1982968</v>
      </c>
    </row>
    <row r="27" spans="1:27" x14ac:dyDescent="0.15">
      <c r="A27" s="40">
        <v>32206</v>
      </c>
      <c r="B27" s="41" t="s">
        <v>245</v>
      </c>
      <c r="C27" s="42">
        <v>23</v>
      </c>
      <c r="D27" s="43" t="s">
        <v>22</v>
      </c>
      <c r="E27" s="44">
        <v>2005</v>
      </c>
      <c r="F27" s="45">
        <v>10</v>
      </c>
      <c r="G27" s="45">
        <v>5</v>
      </c>
      <c r="H27" s="45">
        <v>1</v>
      </c>
      <c r="I27" s="45">
        <v>2231</v>
      </c>
      <c r="J27" s="45">
        <v>1333774</v>
      </c>
      <c r="K27" s="45">
        <v>6752477</v>
      </c>
      <c r="L27" s="45">
        <v>13627577</v>
      </c>
      <c r="M27" s="45">
        <v>6790002</v>
      </c>
      <c r="N27" s="45">
        <v>3430640</v>
      </c>
      <c r="O27" s="27">
        <v>23</v>
      </c>
      <c r="P27" s="22">
        <f t="shared" si="0"/>
        <v>15.730961794085646</v>
      </c>
      <c r="Q27" s="22">
        <f t="shared" si="1"/>
        <v>15.048257390657858</v>
      </c>
      <c r="R27" s="22">
        <f t="shared" si="2"/>
        <v>7.7102051944325325</v>
      </c>
      <c r="S27" s="62">
        <f t="shared" si="3"/>
        <v>597.83684446436575</v>
      </c>
      <c r="T27" s="68">
        <f>推定結果!$B$19*EXP(推定結果!$B$17)*鉄鋼業!N27^推定結果!$B$18*鉄鋼業!I27^(推定結果!$B$19-1)</f>
        <v>1655.7345475256889</v>
      </c>
      <c r="U27" s="56">
        <f>推定結果!$B$19*鉄鋼業!M27/鉄鋼業!I27</f>
        <v>2223.6186494135777</v>
      </c>
      <c r="V27" s="72">
        <f t="shared" si="4"/>
        <v>0.1964320481790727</v>
      </c>
      <c r="W27" s="72"/>
      <c r="X27">
        <v>35215</v>
      </c>
      <c r="Y27" t="s">
        <v>261</v>
      </c>
      <c r="Z27" s="56">
        <v>2373.3772722308818</v>
      </c>
      <c r="AA27" s="45">
        <v>15306600</v>
      </c>
    </row>
    <row r="28" spans="1:27" x14ac:dyDescent="0.15">
      <c r="A28" s="40">
        <v>35207</v>
      </c>
      <c r="B28" s="41" t="s">
        <v>259</v>
      </c>
      <c r="C28" s="42">
        <v>23</v>
      </c>
      <c r="D28" s="43" t="s">
        <v>22</v>
      </c>
      <c r="E28" s="44">
        <v>2005</v>
      </c>
      <c r="F28" s="45">
        <v>5</v>
      </c>
      <c r="G28" s="45">
        <v>3</v>
      </c>
      <c r="H28" s="45">
        <v>2</v>
      </c>
      <c r="I28" s="45">
        <v>1457</v>
      </c>
      <c r="J28" s="45">
        <v>1057280</v>
      </c>
      <c r="K28" s="45">
        <v>10104872</v>
      </c>
      <c r="L28" s="45">
        <v>13154215</v>
      </c>
      <c r="M28" s="45">
        <v>2954510</v>
      </c>
      <c r="N28" s="45">
        <v>5185846</v>
      </c>
      <c r="O28" s="27">
        <v>24</v>
      </c>
      <c r="P28" s="22">
        <f t="shared" si="0"/>
        <v>14.898843374429594</v>
      </c>
      <c r="Q28" s="22">
        <f t="shared" si="1"/>
        <v>15.461443549306241</v>
      </c>
      <c r="R28" s="22">
        <f t="shared" si="2"/>
        <v>7.2841348061952047</v>
      </c>
      <c r="S28" s="62">
        <f t="shared" si="3"/>
        <v>725.6554564172958</v>
      </c>
      <c r="T28" s="68">
        <f>推定結果!$B$19*EXP(推定結果!$B$17)*鉄鋼業!N28^推定結果!$B$18*鉄鋼業!I28^(推定結果!$B$19-1)</f>
        <v>2203.1076443693501</v>
      </c>
      <c r="U28" s="56">
        <f>推定結果!$B$19*鉄鋼業!M28/鉄鋼業!I28</f>
        <v>1481.5485519919948</v>
      </c>
      <c r="V28" s="72">
        <f t="shared" si="4"/>
        <v>0.35785290961953081</v>
      </c>
      <c r="W28" s="72"/>
      <c r="X28">
        <v>1205</v>
      </c>
      <c r="Y28" t="s">
        <v>27</v>
      </c>
      <c r="Z28" s="56">
        <v>2367.4971819895845</v>
      </c>
      <c r="AA28" s="45">
        <v>32851223</v>
      </c>
    </row>
    <row r="29" spans="1:27" x14ac:dyDescent="0.15">
      <c r="A29" s="40">
        <v>12204</v>
      </c>
      <c r="B29" s="41" t="s">
        <v>87</v>
      </c>
      <c r="C29" s="42">
        <v>23</v>
      </c>
      <c r="D29" s="43" t="s">
        <v>22</v>
      </c>
      <c r="E29" s="44">
        <v>2005</v>
      </c>
      <c r="F29" s="45">
        <v>15</v>
      </c>
      <c r="G29" s="45">
        <v>10</v>
      </c>
      <c r="H29" s="45">
        <v>1</v>
      </c>
      <c r="I29" s="45">
        <v>1319</v>
      </c>
      <c r="J29" s="45">
        <v>838396</v>
      </c>
      <c r="K29" s="45">
        <v>6260109</v>
      </c>
      <c r="L29" s="45">
        <v>11767657</v>
      </c>
      <c r="M29" s="45">
        <v>5268801</v>
      </c>
      <c r="N29" s="45">
        <v>5645958</v>
      </c>
      <c r="O29" s="27">
        <v>25</v>
      </c>
      <c r="P29" s="22">
        <f t="shared" si="0"/>
        <v>15.477313380400757</v>
      </c>
      <c r="Q29" s="22">
        <f t="shared" si="1"/>
        <v>15.546450448873109</v>
      </c>
      <c r="R29" s="22">
        <f t="shared" si="2"/>
        <v>7.1846291527173145</v>
      </c>
      <c r="S29" s="62">
        <f t="shared" si="3"/>
        <v>635.63002274450344</v>
      </c>
      <c r="T29" s="68">
        <f>推定結果!$B$19*EXP(推定結果!$B$17)*鉄鋼業!N29^推定結果!$B$18*鉄鋼業!I29^(推定結果!$B$19-1)</f>
        <v>2343.9170944706357</v>
      </c>
      <c r="U29" s="56">
        <f>推定結果!$B$19*鉄鋼業!M29/鉄鋼業!I29</f>
        <v>2918.4817111800853</v>
      </c>
      <c r="V29" s="72">
        <f t="shared" si="4"/>
        <v>0.15912462816492784</v>
      </c>
      <c r="W29" s="72"/>
      <c r="X29">
        <v>12204</v>
      </c>
      <c r="Y29" t="s">
        <v>87</v>
      </c>
      <c r="Z29" s="56">
        <v>2343.9170944706357</v>
      </c>
      <c r="AA29" s="45">
        <v>11767657</v>
      </c>
    </row>
    <row r="30" spans="1:27" x14ac:dyDescent="0.15">
      <c r="A30" s="40">
        <v>23211</v>
      </c>
      <c r="B30" s="41" t="s">
        <v>173</v>
      </c>
      <c r="C30" s="42">
        <v>23</v>
      </c>
      <c r="D30" s="43" t="s">
        <v>22</v>
      </c>
      <c r="E30" s="44">
        <v>2005</v>
      </c>
      <c r="F30" s="45">
        <v>17</v>
      </c>
      <c r="G30" s="45">
        <v>13</v>
      </c>
      <c r="H30" s="45">
        <v>1</v>
      </c>
      <c r="I30" s="45">
        <v>2474</v>
      </c>
      <c r="J30" s="45">
        <v>1653771</v>
      </c>
      <c r="K30" s="45">
        <v>8416880</v>
      </c>
      <c r="L30" s="45">
        <v>11695717</v>
      </c>
      <c r="M30" s="45">
        <v>3148095</v>
      </c>
      <c r="N30" s="45">
        <v>3515334</v>
      </c>
      <c r="O30" s="27">
        <v>26</v>
      </c>
      <c r="P30" s="22">
        <f t="shared" si="0"/>
        <v>14.962308065954812</v>
      </c>
      <c r="Q30" s="22">
        <f t="shared" si="1"/>
        <v>15.072645100049789</v>
      </c>
      <c r="R30" s="22">
        <f t="shared" si="2"/>
        <v>7.8135915529524329</v>
      </c>
      <c r="S30" s="62">
        <f t="shared" si="3"/>
        <v>668.46038803556996</v>
      </c>
      <c r="T30" s="68">
        <f>推定結果!$B$19*EXP(推定結果!$B$17)*鉄鋼業!N30^推定結果!$B$18*鉄鋼業!I30^(推定結果!$B$19-1)</f>
        <v>1626.5778341263656</v>
      </c>
      <c r="U30" s="56">
        <f>推定結果!$B$19*鉄鋼業!M30/鉄鋼業!I30</f>
        <v>929.68989418593719</v>
      </c>
      <c r="V30" s="72">
        <f t="shared" si="4"/>
        <v>0.5253243628289489</v>
      </c>
      <c r="W30" s="72"/>
      <c r="X30">
        <v>27113</v>
      </c>
      <c r="Y30" t="s">
        <v>199</v>
      </c>
      <c r="Z30" s="56">
        <v>2316.6545284491262</v>
      </c>
      <c r="AA30" s="45">
        <v>10890854</v>
      </c>
    </row>
    <row r="31" spans="1:27" x14ac:dyDescent="0.15">
      <c r="A31" s="40">
        <v>23112</v>
      </c>
      <c r="B31" s="41" t="s">
        <v>164</v>
      </c>
      <c r="C31" s="42">
        <v>23</v>
      </c>
      <c r="D31" s="43" t="s">
        <v>22</v>
      </c>
      <c r="E31" s="44">
        <v>2005</v>
      </c>
      <c r="F31" s="45">
        <v>23</v>
      </c>
      <c r="G31" s="45">
        <v>11</v>
      </c>
      <c r="H31" s="45">
        <v>1</v>
      </c>
      <c r="I31" s="45">
        <v>900</v>
      </c>
      <c r="J31" s="45">
        <v>571875</v>
      </c>
      <c r="K31" s="45">
        <v>7033444</v>
      </c>
      <c r="L31" s="45">
        <v>11279330</v>
      </c>
      <c r="M31" s="45">
        <v>4118443</v>
      </c>
      <c r="N31" s="45">
        <v>1732235</v>
      </c>
      <c r="O31" s="27">
        <v>27</v>
      </c>
      <c r="P31" s="22">
        <f t="shared" si="0"/>
        <v>15.230985737277379</v>
      </c>
      <c r="Q31" s="22">
        <f t="shared" si="1"/>
        <v>14.364923040193945</v>
      </c>
      <c r="R31" s="22">
        <f t="shared" si="2"/>
        <v>6.8023947633243109</v>
      </c>
      <c r="S31" s="62">
        <f t="shared" si="3"/>
        <v>635.41666666666663</v>
      </c>
      <c r="T31" s="68">
        <f>推定結果!$B$19*EXP(推定結果!$B$17)*鉄鋼業!N31^推定結果!$B$18*鉄鋼業!I31^(推定結果!$B$19-1)</f>
        <v>1593.9918009965284</v>
      </c>
      <c r="U31" s="56">
        <f>推定結果!$B$19*鉄鋼業!M31/鉄鋼業!I31</f>
        <v>3343.3398598352096</v>
      </c>
      <c r="V31" s="72">
        <f t="shared" si="4"/>
        <v>0.13885708749641551</v>
      </c>
      <c r="W31" s="72"/>
      <c r="X31">
        <v>28202</v>
      </c>
      <c r="Y31" t="s">
        <v>234</v>
      </c>
      <c r="Z31" s="56">
        <v>2280.3151995421299</v>
      </c>
      <c r="AA31" s="45">
        <v>23344617</v>
      </c>
    </row>
    <row r="32" spans="1:27" x14ac:dyDescent="0.15">
      <c r="A32" s="40">
        <v>27113</v>
      </c>
      <c r="B32" s="41" t="s">
        <v>199</v>
      </c>
      <c r="C32" s="42">
        <v>23</v>
      </c>
      <c r="D32" s="43" t="s">
        <v>22</v>
      </c>
      <c r="E32" s="44">
        <v>2005</v>
      </c>
      <c r="F32" s="45">
        <v>45</v>
      </c>
      <c r="G32" s="45">
        <v>25</v>
      </c>
      <c r="H32" s="45" t="s">
        <v>23</v>
      </c>
      <c r="I32" s="45">
        <v>1300</v>
      </c>
      <c r="J32" s="45">
        <v>745567</v>
      </c>
      <c r="K32" s="45">
        <v>7200492</v>
      </c>
      <c r="L32" s="45">
        <v>10890854</v>
      </c>
      <c r="M32" s="45">
        <v>3531476</v>
      </c>
      <c r="N32" s="45">
        <v>5436812</v>
      </c>
      <c r="O32" s="27">
        <v>28</v>
      </c>
      <c r="P32" s="22">
        <f t="shared" si="0"/>
        <v>15.077226471828975</v>
      </c>
      <c r="Q32" s="22">
        <f t="shared" si="1"/>
        <v>15.508703417638008</v>
      </c>
      <c r="R32" s="22">
        <f t="shared" si="2"/>
        <v>7.1701195434496281</v>
      </c>
      <c r="S32" s="62">
        <f t="shared" si="3"/>
        <v>573.51307692307694</v>
      </c>
      <c r="T32" s="68">
        <f>推定結果!$B$19*EXP(推定結果!$B$17)*鉄鋼業!N32^推定結果!$B$18*鉄鋼業!I32^(推定結果!$B$19-1)</f>
        <v>2316.6545284491262</v>
      </c>
      <c r="U32" s="56">
        <f>推定結果!$B$19*鉄鋼業!M32/鉄鋼業!I32</f>
        <v>1984.7366192601403</v>
      </c>
      <c r="V32" s="72">
        <f t="shared" si="4"/>
        <v>0.2111205059867319</v>
      </c>
      <c r="W32" s="72"/>
      <c r="X32">
        <v>23209</v>
      </c>
      <c r="Y32" t="s">
        <v>171</v>
      </c>
      <c r="Z32" s="56">
        <v>2235.1439878390006</v>
      </c>
      <c r="AA32" s="45">
        <v>10070804</v>
      </c>
    </row>
    <row r="33" spans="1:27" x14ac:dyDescent="0.15">
      <c r="A33" s="40">
        <v>40106</v>
      </c>
      <c r="B33" s="41" t="s">
        <v>271</v>
      </c>
      <c r="C33" s="46">
        <v>23</v>
      </c>
      <c r="D33" s="47" t="s">
        <v>22</v>
      </c>
      <c r="E33" s="48">
        <v>2005</v>
      </c>
      <c r="F33" s="49">
        <v>11</v>
      </c>
      <c r="G33" s="49">
        <v>10</v>
      </c>
      <c r="H33" s="49">
        <v>1</v>
      </c>
      <c r="I33" s="49">
        <v>1619</v>
      </c>
      <c r="J33" s="49">
        <v>968564</v>
      </c>
      <c r="K33" s="49">
        <v>5601678</v>
      </c>
      <c r="L33" s="49">
        <v>10796763</v>
      </c>
      <c r="M33" s="49">
        <v>4996595</v>
      </c>
      <c r="N33" s="49">
        <v>9508703</v>
      </c>
      <c r="O33" s="27">
        <v>29</v>
      </c>
      <c r="P33" s="22">
        <f t="shared" si="0"/>
        <v>15.424267238412547</v>
      </c>
      <c r="Q33" s="22">
        <f t="shared" si="1"/>
        <v>16.067718042465604</v>
      </c>
      <c r="R33" s="22">
        <f t="shared" si="2"/>
        <v>7.3895639536776354</v>
      </c>
      <c r="S33" s="62">
        <f t="shared" si="3"/>
        <v>598.24830142063001</v>
      </c>
      <c r="T33" s="68">
        <f>推定結果!$B$19*EXP(推定結果!$B$17)*鉄鋼業!N33^推定結果!$B$18*鉄鋼業!I33^(推定結果!$B$19-1)</f>
        <v>2751.5279809727981</v>
      </c>
      <c r="U33" s="56">
        <f>推定結果!$B$19*鉄鋼業!M33/鉄鋼業!I33</f>
        <v>2254.8480253944326</v>
      </c>
      <c r="V33" s="72">
        <f t="shared" si="4"/>
        <v>0.19384480831446216</v>
      </c>
      <c r="W33" s="72"/>
      <c r="X33">
        <v>9201</v>
      </c>
      <c r="Y33" t="s">
        <v>59</v>
      </c>
      <c r="Z33" s="56">
        <v>2212.3224571304986</v>
      </c>
      <c r="AA33" s="45">
        <v>7596259</v>
      </c>
    </row>
    <row r="34" spans="1:27" x14ac:dyDescent="0.15">
      <c r="A34" s="40">
        <v>23201</v>
      </c>
      <c r="B34" s="41" t="s">
        <v>166</v>
      </c>
      <c r="C34" s="42">
        <v>23</v>
      </c>
      <c r="D34" s="43" t="s">
        <v>22</v>
      </c>
      <c r="E34" s="44">
        <v>2005</v>
      </c>
      <c r="F34" s="45">
        <v>23</v>
      </c>
      <c r="G34" s="45">
        <v>13</v>
      </c>
      <c r="H34" s="45">
        <v>1</v>
      </c>
      <c r="I34" s="45">
        <v>1391</v>
      </c>
      <c r="J34" s="45">
        <v>805762</v>
      </c>
      <c r="K34" s="45">
        <v>2454251</v>
      </c>
      <c r="L34" s="45">
        <v>10296067</v>
      </c>
      <c r="M34" s="45">
        <v>7490557</v>
      </c>
      <c r="N34" s="45">
        <v>3162016</v>
      </c>
      <c r="O34" s="27">
        <v>30</v>
      </c>
      <c r="P34" s="22">
        <f t="shared" si="0"/>
        <v>15.829153718549497</v>
      </c>
      <c r="Q34" s="22">
        <f t="shared" si="1"/>
        <v>14.966720356827304</v>
      </c>
      <c r="R34" s="22">
        <f t="shared" si="2"/>
        <v>7.237778191923443</v>
      </c>
      <c r="S34" s="62">
        <f t="shared" si="3"/>
        <v>579.26815240833935</v>
      </c>
      <c r="T34" s="68">
        <f>推定結果!$B$19*EXP(推定結果!$B$17)*鉄鋼業!N34^推定結果!$B$18*鉄鋼業!I34^(推定結果!$B$19-1)</f>
        <v>1818.1030301732287</v>
      </c>
      <c r="U34" s="56">
        <f>推定結果!$B$19*鉄鋼業!M34/鉄鋼業!I34</f>
        <v>3934.3859368715575</v>
      </c>
      <c r="V34" s="72">
        <f t="shared" si="4"/>
        <v>0.10757037160253903</v>
      </c>
      <c r="W34" s="72"/>
      <c r="X34">
        <v>35207</v>
      </c>
      <c r="Y34" t="s">
        <v>259</v>
      </c>
      <c r="Z34" s="56">
        <v>2203.1076443693501</v>
      </c>
      <c r="AA34" s="45">
        <v>13154215</v>
      </c>
    </row>
    <row r="35" spans="1:27" x14ac:dyDescent="0.15">
      <c r="A35" s="40">
        <v>4102</v>
      </c>
      <c r="B35" s="41" t="s">
        <v>37</v>
      </c>
      <c r="C35" s="42">
        <v>23</v>
      </c>
      <c r="D35" s="43" t="s">
        <v>22</v>
      </c>
      <c r="E35" s="44">
        <v>2005</v>
      </c>
      <c r="F35" s="45">
        <v>8</v>
      </c>
      <c r="G35" s="45">
        <v>6</v>
      </c>
      <c r="H35" s="45" t="s">
        <v>23</v>
      </c>
      <c r="I35" s="45">
        <v>570</v>
      </c>
      <c r="J35" s="45">
        <v>389803</v>
      </c>
      <c r="K35" s="45">
        <v>7000626</v>
      </c>
      <c r="L35" s="45">
        <v>10205227</v>
      </c>
      <c r="M35" s="45">
        <v>3155843</v>
      </c>
      <c r="N35" s="45">
        <v>5845215</v>
      </c>
      <c r="O35" s="27">
        <v>31</v>
      </c>
      <c r="P35" s="22">
        <f t="shared" si="0"/>
        <v>14.964766213195928</v>
      </c>
      <c r="Q35" s="22">
        <f t="shared" si="1"/>
        <v>15.581133935787513</v>
      </c>
      <c r="R35" s="22">
        <f t="shared" si="2"/>
        <v>6.3456363608285962</v>
      </c>
      <c r="S35" s="62">
        <f t="shared" si="3"/>
        <v>683.86491228070179</v>
      </c>
      <c r="T35" s="68">
        <f>推定結果!$B$19*EXP(推定結果!$B$17)*鉄鋼業!N35^推定結果!$B$18*鉄鋼業!I35^(推定結果!$B$19-1)</f>
        <v>2980.7497851260073</v>
      </c>
      <c r="U35" s="56">
        <f>推定結果!$B$19*鉄鋼業!M35/鉄鋼業!I35</f>
        <v>4045.1116164461823</v>
      </c>
      <c r="V35" s="72">
        <f t="shared" si="4"/>
        <v>0.12351786828432212</v>
      </c>
      <c r="W35" s="72"/>
      <c r="X35">
        <v>12203</v>
      </c>
      <c r="Y35" t="s">
        <v>86</v>
      </c>
      <c r="Z35" s="56">
        <v>2059.5932843789305</v>
      </c>
      <c r="AA35" s="45">
        <v>15136917</v>
      </c>
    </row>
    <row r="36" spans="1:27" x14ac:dyDescent="0.15">
      <c r="A36" s="40">
        <v>23209</v>
      </c>
      <c r="B36" s="41" t="s">
        <v>171</v>
      </c>
      <c r="C36" s="42">
        <v>23</v>
      </c>
      <c r="D36" s="43" t="s">
        <v>22</v>
      </c>
      <c r="E36" s="44">
        <v>2005</v>
      </c>
      <c r="F36" s="45">
        <v>36</v>
      </c>
      <c r="G36" s="45">
        <v>21</v>
      </c>
      <c r="H36" s="45">
        <v>1</v>
      </c>
      <c r="I36" s="45">
        <v>1218</v>
      </c>
      <c r="J36" s="45">
        <v>611754</v>
      </c>
      <c r="K36" s="45">
        <v>8884661</v>
      </c>
      <c r="L36" s="45">
        <v>10070804</v>
      </c>
      <c r="M36" s="45">
        <v>1145738</v>
      </c>
      <c r="N36" s="45">
        <v>4778473</v>
      </c>
      <c r="O36" s="27">
        <v>32</v>
      </c>
      <c r="P36" s="22">
        <f t="shared" si="0"/>
        <v>13.951559528827541</v>
      </c>
      <c r="Q36" s="22">
        <f t="shared" si="1"/>
        <v>15.379631597363733</v>
      </c>
      <c r="R36" s="22">
        <f t="shared" si="2"/>
        <v>7.1049654482698426</v>
      </c>
      <c r="S36" s="62">
        <f t="shared" si="3"/>
        <v>502.26108374384239</v>
      </c>
      <c r="T36" s="68">
        <f>推定結果!$B$19*EXP(推定結果!$B$17)*鉄鋼業!N36^推定結果!$B$18*鉄鋼業!I36^(推定結果!$B$19-1)</f>
        <v>2235.1439878390006</v>
      </c>
      <c r="U36" s="56">
        <f>推定結果!$B$19*鉄鋼業!M36/鉄鋼業!I36</f>
        <v>687.27097789759921</v>
      </c>
      <c r="V36" s="72">
        <f t="shared" si="4"/>
        <v>0.53393882371013268</v>
      </c>
      <c r="W36" s="72"/>
      <c r="X36">
        <v>9208</v>
      </c>
      <c r="Y36" t="s">
        <v>63</v>
      </c>
      <c r="Z36" s="56">
        <v>1984.7352564862126</v>
      </c>
      <c r="AA36" s="45">
        <v>7931418</v>
      </c>
    </row>
    <row r="37" spans="1:27" x14ac:dyDescent="0.15">
      <c r="A37" s="40">
        <v>40103</v>
      </c>
      <c r="B37" s="41" t="s">
        <v>269</v>
      </c>
      <c r="C37" s="46">
        <v>23</v>
      </c>
      <c r="D37" s="47" t="s">
        <v>22</v>
      </c>
      <c r="E37" s="48">
        <v>2005</v>
      </c>
      <c r="F37" s="49">
        <v>23</v>
      </c>
      <c r="G37" s="49">
        <v>16</v>
      </c>
      <c r="H37" s="49" t="s">
        <v>23</v>
      </c>
      <c r="I37" s="49">
        <v>811</v>
      </c>
      <c r="J37" s="49">
        <v>419144</v>
      </c>
      <c r="K37" s="49">
        <v>5810168</v>
      </c>
      <c r="L37" s="49">
        <v>9982274</v>
      </c>
      <c r="M37" s="49">
        <v>3982571</v>
      </c>
      <c r="N37" s="49">
        <v>1727771</v>
      </c>
      <c r="O37" s="27">
        <v>33</v>
      </c>
      <c r="P37" s="22">
        <f t="shared" si="0"/>
        <v>15.197438148604913</v>
      </c>
      <c r="Q37" s="22">
        <f t="shared" si="1"/>
        <v>14.362342696416022</v>
      </c>
      <c r="R37" s="22">
        <f t="shared" si="2"/>
        <v>6.6982680541154132</v>
      </c>
      <c r="S37" s="62">
        <f t="shared" si="3"/>
        <v>516.82367447595561</v>
      </c>
      <c r="T37" s="68">
        <f>推定結果!$B$19*EXP(推定結果!$B$17)*鉄鋼業!N37^推定結果!$B$18*鉄鋼業!I37^(推定結果!$B$19-1)</f>
        <v>1637.5879892575406</v>
      </c>
      <c r="U37" s="56">
        <f>推定結果!$B$19*鉄鋼業!M37/鉄鋼業!I37</f>
        <v>3587.836540679401</v>
      </c>
      <c r="V37" s="72">
        <f t="shared" si="4"/>
        <v>0.10524457693284062</v>
      </c>
      <c r="W37" s="72"/>
      <c r="X37">
        <v>4202</v>
      </c>
      <c r="Y37" t="s">
        <v>38</v>
      </c>
      <c r="Z37" s="56">
        <v>1969.8872340466996</v>
      </c>
      <c r="AA37" s="45">
        <v>1547904</v>
      </c>
    </row>
    <row r="38" spans="1:27" x14ac:dyDescent="0.15">
      <c r="A38" s="40">
        <v>2203</v>
      </c>
      <c r="B38" s="41" t="s">
        <v>31</v>
      </c>
      <c r="C38" s="42">
        <v>23</v>
      </c>
      <c r="D38" s="43" t="s">
        <v>22</v>
      </c>
      <c r="E38" s="44">
        <v>2005</v>
      </c>
      <c r="F38" s="45">
        <v>14</v>
      </c>
      <c r="G38" s="45">
        <v>12</v>
      </c>
      <c r="H38" s="45">
        <v>1</v>
      </c>
      <c r="I38" s="45">
        <v>936</v>
      </c>
      <c r="J38" s="45">
        <v>558453</v>
      </c>
      <c r="K38" s="45">
        <v>4987189</v>
      </c>
      <c r="L38" s="45">
        <v>9412715</v>
      </c>
      <c r="M38" s="45">
        <v>4250019</v>
      </c>
      <c r="N38" s="45">
        <v>2389320</v>
      </c>
      <c r="O38" s="27">
        <v>34</v>
      </c>
      <c r="P38" s="22">
        <f t="shared" si="0"/>
        <v>15.262434011478842</v>
      </c>
      <c r="Q38" s="22">
        <f t="shared" si="1"/>
        <v>14.68651936459608</v>
      </c>
      <c r="R38" s="22">
        <f t="shared" si="2"/>
        <v>6.8416154764775916</v>
      </c>
      <c r="S38" s="62">
        <f t="shared" si="3"/>
        <v>596.63782051282055</v>
      </c>
      <c r="T38" s="68">
        <f>推定結果!$B$19*EXP(推定結果!$B$17)*鉄鋼業!N38^推定結果!$B$18*鉄鋼業!I38^(推定結果!$B$19-1)</f>
        <v>1801.5597465742626</v>
      </c>
      <c r="U38" s="56">
        <f>推定結果!$B$19*鉄鋼業!M38/鉄鋼業!I38</f>
        <v>3317.4546806787503</v>
      </c>
      <c r="V38" s="72">
        <f t="shared" si="4"/>
        <v>0.1314001184465293</v>
      </c>
      <c r="W38" s="72"/>
      <c r="X38">
        <v>13119</v>
      </c>
      <c r="Y38" t="s">
        <v>101</v>
      </c>
      <c r="Z38" s="56">
        <v>1929.141849883553</v>
      </c>
      <c r="AA38" s="45">
        <v>6042042</v>
      </c>
    </row>
    <row r="39" spans="1:27" x14ac:dyDescent="0.15">
      <c r="A39" s="40">
        <v>23110</v>
      </c>
      <c r="B39" s="41" t="s">
        <v>162</v>
      </c>
      <c r="C39" s="42">
        <v>23</v>
      </c>
      <c r="D39" s="43" t="s">
        <v>22</v>
      </c>
      <c r="E39" s="44">
        <v>2005</v>
      </c>
      <c r="F39" s="45">
        <v>30</v>
      </c>
      <c r="G39" s="45">
        <v>18</v>
      </c>
      <c r="H39" s="45">
        <v>1</v>
      </c>
      <c r="I39" s="45">
        <v>1157</v>
      </c>
      <c r="J39" s="45">
        <v>722562</v>
      </c>
      <c r="K39" s="45">
        <v>5596627</v>
      </c>
      <c r="L39" s="45">
        <v>9371507</v>
      </c>
      <c r="M39" s="45">
        <v>3604987</v>
      </c>
      <c r="N39" s="45">
        <v>2517235</v>
      </c>
      <c r="O39" s="27">
        <v>35</v>
      </c>
      <c r="P39" s="22">
        <f t="shared" si="0"/>
        <v>15.09782872259205</v>
      </c>
      <c r="Q39" s="22">
        <f t="shared" si="1"/>
        <v>14.738671634876404</v>
      </c>
      <c r="R39" s="22">
        <f t="shared" si="2"/>
        <v>7.0535857271936768</v>
      </c>
      <c r="S39" s="62">
        <f t="shared" si="3"/>
        <v>624.51339671564392</v>
      </c>
      <c r="T39" s="68">
        <f>推定結果!$B$19*EXP(推定結果!$B$17)*鉄鋼業!N39^推定結果!$B$18*鉄鋼業!I39^(推定結果!$B$19-1)</f>
        <v>1738.662485185374</v>
      </c>
      <c r="U39" s="56">
        <f>推定結果!$B$19*鉄鋼業!M39/鉄鋼業!I39</f>
        <v>2276.4615526316188</v>
      </c>
      <c r="V39" s="72">
        <f t="shared" si="4"/>
        <v>0.2004340098868595</v>
      </c>
      <c r="W39" s="72"/>
      <c r="X39">
        <v>11237</v>
      </c>
      <c r="Y39" t="s">
        <v>82</v>
      </c>
      <c r="Z39" s="56">
        <v>1907.8174006845511</v>
      </c>
      <c r="AA39" s="45">
        <v>1887606</v>
      </c>
    </row>
    <row r="40" spans="1:27" x14ac:dyDescent="0.15">
      <c r="A40" s="40">
        <v>27227</v>
      </c>
      <c r="B40" s="41" t="s">
        <v>227</v>
      </c>
      <c r="C40" s="42">
        <v>23</v>
      </c>
      <c r="D40" s="43" t="s">
        <v>22</v>
      </c>
      <c r="E40" s="44">
        <v>2005</v>
      </c>
      <c r="F40" s="45">
        <v>112</v>
      </c>
      <c r="G40" s="45">
        <v>57</v>
      </c>
      <c r="H40" s="45" t="s">
        <v>23</v>
      </c>
      <c r="I40" s="45">
        <v>1940</v>
      </c>
      <c r="J40" s="45">
        <v>1010266</v>
      </c>
      <c r="K40" s="45">
        <v>6604677</v>
      </c>
      <c r="L40" s="45">
        <v>9088977</v>
      </c>
      <c r="M40" s="45">
        <v>2374214</v>
      </c>
      <c r="N40" s="45">
        <v>2096955</v>
      </c>
      <c r="O40" s="27">
        <v>36</v>
      </c>
      <c r="P40" s="22">
        <f t="shared" si="0"/>
        <v>14.680176993307292</v>
      </c>
      <c r="Q40" s="22">
        <f t="shared" si="1"/>
        <v>14.555996850426336</v>
      </c>
      <c r="R40" s="22">
        <f t="shared" si="2"/>
        <v>7.5704432520573741</v>
      </c>
      <c r="S40" s="62">
        <f t="shared" si="3"/>
        <v>520.75567010309283</v>
      </c>
      <c r="T40" s="68">
        <f>推定結果!$B$19*EXP(推定結果!$B$17)*鉄鋼業!N40^推定結果!$B$18*鉄鋼業!I40^(推定結果!$B$19-1)</f>
        <v>1402.6306929838192</v>
      </c>
      <c r="U40" s="56">
        <f>推定結果!$B$19*鉄鋼業!M40/鉄鋼業!I40</f>
        <v>894.14531944373925</v>
      </c>
      <c r="V40" s="72">
        <f t="shared" si="4"/>
        <v>0.42551598128896551</v>
      </c>
      <c r="W40" s="72"/>
      <c r="X40">
        <v>16211</v>
      </c>
      <c r="Y40" t="s">
        <v>127</v>
      </c>
      <c r="Z40" s="56">
        <v>1855.1125984819225</v>
      </c>
      <c r="AA40" s="45">
        <v>6565743</v>
      </c>
    </row>
    <row r="41" spans="1:27" x14ac:dyDescent="0.15">
      <c r="A41" s="40">
        <v>28207</v>
      </c>
      <c r="B41" s="41" t="s">
        <v>235</v>
      </c>
      <c r="C41" s="42">
        <v>23</v>
      </c>
      <c r="D41" s="43" t="s">
        <v>22</v>
      </c>
      <c r="E41" s="44">
        <v>2005</v>
      </c>
      <c r="F41" s="45">
        <v>6</v>
      </c>
      <c r="G41" s="45">
        <v>3</v>
      </c>
      <c r="H41" s="45">
        <v>2</v>
      </c>
      <c r="I41" s="45">
        <v>1420</v>
      </c>
      <c r="J41" s="45">
        <v>767464</v>
      </c>
      <c r="K41" s="45">
        <v>3242284</v>
      </c>
      <c r="L41" s="45">
        <v>8949107</v>
      </c>
      <c r="M41" s="45">
        <v>5453418</v>
      </c>
      <c r="N41" s="45">
        <v>2148371</v>
      </c>
      <c r="O41" s="27">
        <v>37</v>
      </c>
      <c r="P41" s="22">
        <f t="shared" si="0"/>
        <v>15.511753126022615</v>
      </c>
      <c r="Q41" s="22">
        <f t="shared" si="1"/>
        <v>14.580220438504909</v>
      </c>
      <c r="R41" s="22">
        <f t="shared" si="2"/>
        <v>7.2584121505953068</v>
      </c>
      <c r="S41" s="62">
        <f t="shared" si="3"/>
        <v>540.4676056338028</v>
      </c>
      <c r="T41" s="68">
        <f>推定結果!$B$19*EXP(推定結果!$B$17)*鉄鋼業!N41^推定結果!$B$18*鉄鋼業!I41^(推定結果!$B$19-1)</f>
        <v>1540.9845203603552</v>
      </c>
      <c r="U41" s="56">
        <f>推定結果!$B$19*鉄鋼業!M41/鉄鋼業!I41</f>
        <v>2805.888562461852</v>
      </c>
      <c r="V41" s="72">
        <f t="shared" si="4"/>
        <v>0.14073082239432225</v>
      </c>
      <c r="W41" s="72"/>
      <c r="X41">
        <v>23201</v>
      </c>
      <c r="Y41" t="s">
        <v>166</v>
      </c>
      <c r="Z41" s="56">
        <v>1818.1030301732287</v>
      </c>
      <c r="AA41" s="45">
        <v>10296067</v>
      </c>
    </row>
    <row r="42" spans="1:27" x14ac:dyDescent="0.15">
      <c r="A42" s="40">
        <v>38206</v>
      </c>
      <c r="B42" s="41" t="s">
        <v>267</v>
      </c>
      <c r="C42" s="42">
        <v>23</v>
      </c>
      <c r="D42" s="43" t="s">
        <v>22</v>
      </c>
      <c r="E42" s="44">
        <v>2005</v>
      </c>
      <c r="F42" s="45">
        <v>13</v>
      </c>
      <c r="G42" s="45">
        <v>12</v>
      </c>
      <c r="H42" s="45" t="s">
        <v>23</v>
      </c>
      <c r="I42" s="45">
        <v>527</v>
      </c>
      <c r="J42" s="45">
        <v>218986</v>
      </c>
      <c r="K42" s="45">
        <v>7296839</v>
      </c>
      <c r="L42" s="45">
        <v>8077039</v>
      </c>
      <c r="M42" s="45">
        <v>747471</v>
      </c>
      <c r="N42" s="45">
        <v>3963528</v>
      </c>
      <c r="O42" s="27">
        <v>38</v>
      </c>
      <c r="P42" s="22">
        <f t="shared" si="0"/>
        <v>13.524450787507773</v>
      </c>
      <c r="Q42" s="22">
        <f t="shared" si="1"/>
        <v>15.192645095697621</v>
      </c>
      <c r="R42" s="22">
        <f t="shared" si="2"/>
        <v>6.2672005485413624</v>
      </c>
      <c r="S42" s="62">
        <f t="shared" si="3"/>
        <v>415.53320683111957</v>
      </c>
      <c r="T42" s="68">
        <f>推定結果!$B$19*EXP(推定結果!$B$17)*鉄鋼業!N42^推定結果!$B$18*鉄鋼業!I42^(推定結果!$B$19-1)</f>
        <v>2592.6175411537879</v>
      </c>
      <c r="U42" s="56">
        <f>推定結果!$B$19*鉄鋼業!M42/鉄鋼業!I42</f>
        <v>1036.2718681565468</v>
      </c>
      <c r="V42" s="72">
        <f t="shared" si="4"/>
        <v>0.29296922556192817</v>
      </c>
      <c r="W42" s="72"/>
      <c r="X42">
        <v>23205</v>
      </c>
      <c r="Y42" t="s">
        <v>169</v>
      </c>
      <c r="Z42" s="56">
        <v>1812.4794802920828</v>
      </c>
      <c r="AA42" s="45">
        <v>14764488</v>
      </c>
    </row>
    <row r="43" spans="1:27" x14ac:dyDescent="0.15">
      <c r="A43" s="40">
        <v>9208</v>
      </c>
      <c r="B43" s="41" t="s">
        <v>63</v>
      </c>
      <c r="C43" s="42">
        <v>23</v>
      </c>
      <c r="D43" s="43" t="s">
        <v>22</v>
      </c>
      <c r="E43" s="44">
        <v>2005</v>
      </c>
      <c r="F43" s="45">
        <v>10</v>
      </c>
      <c r="G43" s="45">
        <v>9</v>
      </c>
      <c r="H43" s="45" t="s">
        <v>23</v>
      </c>
      <c r="I43" s="45">
        <v>746</v>
      </c>
      <c r="J43" s="45">
        <v>355519</v>
      </c>
      <c r="K43" s="45">
        <v>4917328</v>
      </c>
      <c r="L43" s="45">
        <v>7931418</v>
      </c>
      <c r="M43" s="45">
        <v>2876667</v>
      </c>
      <c r="N43" s="45">
        <v>2604856</v>
      </c>
      <c r="O43" s="27">
        <v>39</v>
      </c>
      <c r="P43" s="22">
        <f t="shared" si="0"/>
        <v>14.87214289026635</v>
      </c>
      <c r="Q43" s="22">
        <f t="shared" si="1"/>
        <v>14.772887953330761</v>
      </c>
      <c r="R43" s="22">
        <f t="shared" si="2"/>
        <v>6.6147256002037604</v>
      </c>
      <c r="S43" s="62">
        <f t="shared" si="3"/>
        <v>476.56702412868634</v>
      </c>
      <c r="T43" s="68">
        <f>推定結果!$B$19*EXP(推定結果!$B$17)*鉄鋼業!N43^推定結果!$B$18*鉄鋼業!I43^(推定結果!$B$19-1)</f>
        <v>1984.7352564862126</v>
      </c>
      <c r="U43" s="56">
        <f>推定結果!$B$19*鉄鋼業!M43/鉄鋼業!I43</f>
        <v>2817.3495905822861</v>
      </c>
      <c r="V43" s="72">
        <f t="shared" si="4"/>
        <v>0.12358712357043759</v>
      </c>
      <c r="W43" s="72"/>
      <c r="X43">
        <v>22103</v>
      </c>
      <c r="Y43" t="s">
        <v>150</v>
      </c>
      <c r="Z43" s="56">
        <v>1806.7735589187057</v>
      </c>
      <c r="AA43" s="45">
        <v>1111966</v>
      </c>
    </row>
    <row r="44" spans="1:27" x14ac:dyDescent="0.15">
      <c r="A44" s="40">
        <v>27210</v>
      </c>
      <c r="B44" s="41" t="s">
        <v>214</v>
      </c>
      <c r="C44" s="42">
        <v>23</v>
      </c>
      <c r="D44" s="43" t="s">
        <v>22</v>
      </c>
      <c r="E44" s="44">
        <v>2005</v>
      </c>
      <c r="F44" s="45">
        <v>14</v>
      </c>
      <c r="G44" s="45">
        <v>9</v>
      </c>
      <c r="H44" s="45">
        <v>1</v>
      </c>
      <c r="I44" s="45">
        <v>1201</v>
      </c>
      <c r="J44" s="45">
        <v>877650</v>
      </c>
      <c r="K44" s="45">
        <v>4188367</v>
      </c>
      <c r="L44" s="45">
        <v>7608318</v>
      </c>
      <c r="M44" s="45">
        <v>3289713</v>
      </c>
      <c r="N44" s="45">
        <v>2496157</v>
      </c>
      <c r="O44" s="27">
        <v>40</v>
      </c>
      <c r="P44" s="22">
        <f t="shared" si="0"/>
        <v>15.006310884893891</v>
      </c>
      <c r="Q44" s="22">
        <f t="shared" si="1"/>
        <v>14.730262907134319</v>
      </c>
      <c r="R44" s="22">
        <f t="shared" si="2"/>
        <v>7.0909098220799835</v>
      </c>
      <c r="S44" s="62">
        <f t="shared" si="3"/>
        <v>730.76602830974184</v>
      </c>
      <c r="T44" s="68">
        <f>推定結果!$B$19*EXP(推定結果!$B$17)*鉄鋼業!N44^推定結果!$B$18*鉄鋼業!I44^(推定結果!$B$19-1)</f>
        <v>1715.2944296100957</v>
      </c>
      <c r="U44" s="56">
        <f>推定結果!$B$19*鉄鋼業!M44/鉄鋼業!I44</f>
        <v>2001.2667483915675</v>
      </c>
      <c r="V44" s="72">
        <f t="shared" si="4"/>
        <v>0.26678619077104904</v>
      </c>
      <c r="W44" s="72"/>
      <c r="X44">
        <v>12219</v>
      </c>
      <c r="Y44" t="s">
        <v>93</v>
      </c>
      <c r="Z44" s="56">
        <v>1803.939692090079</v>
      </c>
      <c r="AA44" s="45">
        <v>1630509</v>
      </c>
    </row>
    <row r="45" spans="1:27" x14ac:dyDescent="0.15">
      <c r="A45" s="40">
        <v>9201</v>
      </c>
      <c r="B45" s="41" t="s">
        <v>59</v>
      </c>
      <c r="C45" s="42">
        <v>23</v>
      </c>
      <c r="D45" s="43" t="s">
        <v>22</v>
      </c>
      <c r="E45" s="44">
        <v>2005</v>
      </c>
      <c r="F45" s="45">
        <v>11</v>
      </c>
      <c r="G45" s="45">
        <v>10</v>
      </c>
      <c r="H45" s="45" t="s">
        <v>23</v>
      </c>
      <c r="I45" s="45">
        <v>1058</v>
      </c>
      <c r="J45" s="45">
        <v>582832</v>
      </c>
      <c r="K45" s="45">
        <v>3810723</v>
      </c>
      <c r="L45" s="45">
        <v>7596259</v>
      </c>
      <c r="M45" s="45">
        <v>3636519</v>
      </c>
      <c r="N45" s="45">
        <v>4252693</v>
      </c>
      <c r="O45" s="27">
        <v>41</v>
      </c>
      <c r="P45" s="22">
        <f t="shared" si="0"/>
        <v>15.106537463367154</v>
      </c>
      <c r="Q45" s="22">
        <f t="shared" si="1"/>
        <v>15.26306298728989</v>
      </c>
      <c r="R45" s="22">
        <f t="shared" si="2"/>
        <v>6.9641356124182447</v>
      </c>
      <c r="S45" s="62">
        <f t="shared" si="3"/>
        <v>550.88090737240077</v>
      </c>
      <c r="T45" s="68">
        <f>推定結果!$B$19*EXP(推定結果!$B$17)*鉄鋼業!N45^推定結果!$B$18*鉄鋼業!I45^(推定結果!$B$19-1)</f>
        <v>2212.3224571304986</v>
      </c>
      <c r="U45" s="56">
        <f>推定結果!$B$19*鉄鋼業!M45/鉄鋼業!I45</f>
        <v>2511.2512688017036</v>
      </c>
      <c r="V45" s="72">
        <f t="shared" si="4"/>
        <v>0.16027195238083453</v>
      </c>
      <c r="W45" s="72"/>
      <c r="X45">
        <v>2203</v>
      </c>
      <c r="Y45" t="s">
        <v>31</v>
      </c>
      <c r="Z45" s="56">
        <v>1801.5597465742626</v>
      </c>
      <c r="AA45" s="45">
        <v>9412715</v>
      </c>
    </row>
    <row r="46" spans="1:27" x14ac:dyDescent="0.15">
      <c r="A46" s="40">
        <v>10205</v>
      </c>
      <c r="B46" s="41" t="s">
        <v>70</v>
      </c>
      <c r="C46" s="42">
        <v>23</v>
      </c>
      <c r="D46" s="43" t="s">
        <v>22</v>
      </c>
      <c r="E46" s="44">
        <v>2005</v>
      </c>
      <c r="F46" s="45">
        <v>22</v>
      </c>
      <c r="G46" s="45">
        <v>16</v>
      </c>
      <c r="H46" s="45" t="s">
        <v>23</v>
      </c>
      <c r="I46" s="45">
        <v>1036</v>
      </c>
      <c r="J46" s="45">
        <v>563908</v>
      </c>
      <c r="K46" s="45">
        <v>5006494</v>
      </c>
      <c r="L46" s="45">
        <v>7161048</v>
      </c>
      <c r="M46" s="45">
        <v>2065129</v>
      </c>
      <c r="N46" s="45">
        <v>2164528</v>
      </c>
      <c r="O46" s="27">
        <v>42</v>
      </c>
      <c r="P46" s="22">
        <f t="shared" si="0"/>
        <v>14.540703252159775</v>
      </c>
      <c r="Q46" s="22">
        <f t="shared" si="1"/>
        <v>14.587712881793438</v>
      </c>
      <c r="R46" s="22">
        <f t="shared" si="2"/>
        <v>6.9431224228194282</v>
      </c>
      <c r="S46" s="62">
        <f t="shared" si="3"/>
        <v>544.31274131274131</v>
      </c>
      <c r="T46" s="68">
        <f>推定結果!$B$19*EXP(推定結果!$B$17)*鉄鋼業!N46^推定結果!$B$18*鉄鋼業!I46^(推定結果!$B$19-1)</f>
        <v>1682.7900235456693</v>
      </c>
      <c r="U46" s="56">
        <f>推定結果!$B$19*鉄鋼業!M46/鉄鋼業!I46</f>
        <v>1456.3890529613809</v>
      </c>
      <c r="V46" s="72">
        <f t="shared" si="4"/>
        <v>0.27306187652199937</v>
      </c>
      <c r="W46" s="72"/>
      <c r="X46">
        <v>15213</v>
      </c>
      <c r="Y46" t="s">
        <v>122</v>
      </c>
      <c r="Z46" s="56">
        <v>1799.8883446317648</v>
      </c>
      <c r="AA46" s="45">
        <v>4047780</v>
      </c>
    </row>
    <row r="47" spans="1:27" x14ac:dyDescent="0.15">
      <c r="A47" s="40">
        <v>27202</v>
      </c>
      <c r="B47" s="41" t="s">
        <v>208</v>
      </c>
      <c r="C47" s="42">
        <v>23</v>
      </c>
      <c r="D47" s="43" t="s">
        <v>22</v>
      </c>
      <c r="E47" s="44">
        <v>2005</v>
      </c>
      <c r="F47" s="45">
        <v>18</v>
      </c>
      <c r="G47" s="45">
        <v>11</v>
      </c>
      <c r="H47" s="45">
        <v>1</v>
      </c>
      <c r="I47" s="45">
        <v>1073</v>
      </c>
      <c r="J47" s="45">
        <v>637511</v>
      </c>
      <c r="K47" s="45">
        <v>4482871</v>
      </c>
      <c r="L47" s="45">
        <v>7049025</v>
      </c>
      <c r="M47" s="45">
        <v>2455377</v>
      </c>
      <c r="N47" s="45">
        <v>2470428</v>
      </c>
      <c r="O47" s="27">
        <v>43</v>
      </c>
      <c r="P47" s="22">
        <f t="shared" si="0"/>
        <v>14.713790871575776</v>
      </c>
      <c r="Q47" s="22">
        <f t="shared" si="1"/>
        <v>14.719901972945253</v>
      </c>
      <c r="R47" s="22">
        <f t="shared" si="2"/>
        <v>6.9782137426306985</v>
      </c>
      <c r="S47" s="62">
        <f t="shared" si="3"/>
        <v>594.13886300093202</v>
      </c>
      <c r="T47" s="68">
        <f>推定結果!$B$19*EXP(推定結果!$B$17)*鉄鋼業!N47^推定結果!$B$18*鉄鋼業!I47^(推定結果!$B$19-1)</f>
        <v>1760.6075972928891</v>
      </c>
      <c r="U47" s="56">
        <f>推定結果!$B$19*鉄鋼業!M47/鉄鋼業!I47</f>
        <v>1671.8928378108399</v>
      </c>
      <c r="V47" s="72">
        <f t="shared" si="4"/>
        <v>0.2596387438670314</v>
      </c>
      <c r="W47" s="72"/>
      <c r="X47">
        <v>27202</v>
      </c>
      <c r="Y47" t="s">
        <v>208</v>
      </c>
      <c r="Z47" s="56">
        <v>1760.6075972928891</v>
      </c>
      <c r="AA47" s="45">
        <v>7049025</v>
      </c>
    </row>
    <row r="48" spans="1:27" x14ac:dyDescent="0.15">
      <c r="A48" s="40">
        <v>12227</v>
      </c>
      <c r="B48" s="41" t="s">
        <v>96</v>
      </c>
      <c r="C48" s="42">
        <v>23</v>
      </c>
      <c r="D48" s="43" t="s">
        <v>22</v>
      </c>
      <c r="E48" s="44">
        <v>2005</v>
      </c>
      <c r="F48" s="45">
        <v>57</v>
      </c>
      <c r="G48" s="45">
        <v>43</v>
      </c>
      <c r="H48" s="45" t="s">
        <v>23</v>
      </c>
      <c r="I48" s="45">
        <v>1180</v>
      </c>
      <c r="J48" s="45">
        <v>636396</v>
      </c>
      <c r="K48" s="45">
        <v>5193911</v>
      </c>
      <c r="L48" s="45">
        <v>6900969</v>
      </c>
      <c r="M48" s="45">
        <v>1631054</v>
      </c>
      <c r="N48" s="45">
        <v>1719089</v>
      </c>
      <c r="O48" s="27">
        <v>44</v>
      </c>
      <c r="P48" s="22">
        <f t="shared" si="0"/>
        <v>14.304736989577455</v>
      </c>
      <c r="Q48" s="22">
        <f t="shared" si="1"/>
        <v>14.35730505731212</v>
      </c>
      <c r="R48" s="22">
        <f t="shared" si="2"/>
        <v>7.0732697174597101</v>
      </c>
      <c r="S48" s="62">
        <f t="shared" si="3"/>
        <v>539.31864406779664</v>
      </c>
      <c r="T48" s="68">
        <f>推定結果!$B$19*EXP(推定結果!$B$17)*鉄鋼業!N48^推定結果!$B$18*鉄鋼業!I48^(推定結果!$B$19-1)</f>
        <v>1477.1616820066131</v>
      </c>
      <c r="U48" s="56">
        <f>推定結果!$B$19*鉄鋼業!M48/鉄鋼業!I48</f>
        <v>1009.8952004741888</v>
      </c>
      <c r="V48" s="72">
        <f t="shared" si="4"/>
        <v>0.39017469685246475</v>
      </c>
      <c r="W48" s="72"/>
      <c r="X48">
        <v>23110</v>
      </c>
      <c r="Y48" t="s">
        <v>162</v>
      </c>
      <c r="Z48" s="56">
        <v>1738.662485185374</v>
      </c>
      <c r="AA48" s="45">
        <v>9371507</v>
      </c>
    </row>
    <row r="49" spans="1:27" x14ac:dyDescent="0.15">
      <c r="A49" s="40">
        <v>16211</v>
      </c>
      <c r="B49" s="41" t="s">
        <v>127</v>
      </c>
      <c r="C49" s="42">
        <v>23</v>
      </c>
      <c r="D49" s="43" t="s">
        <v>22</v>
      </c>
      <c r="E49" s="44">
        <v>2005</v>
      </c>
      <c r="F49" s="45">
        <v>12</v>
      </c>
      <c r="G49" s="45">
        <v>7</v>
      </c>
      <c r="H49" s="45">
        <v>1</v>
      </c>
      <c r="I49" s="45">
        <v>1132</v>
      </c>
      <c r="J49" s="45">
        <v>644807</v>
      </c>
      <c r="K49" s="45">
        <v>4476684</v>
      </c>
      <c r="L49" s="45">
        <v>6565743</v>
      </c>
      <c r="M49" s="45">
        <v>2020925</v>
      </c>
      <c r="N49" s="45">
        <v>2902915</v>
      </c>
      <c r="O49" s="27">
        <v>45</v>
      </c>
      <c r="P49" s="22">
        <f t="shared" si="0"/>
        <v>14.519065885355737</v>
      </c>
      <c r="Q49" s="22">
        <f t="shared" si="1"/>
        <v>14.881225962522983</v>
      </c>
      <c r="R49" s="22">
        <f t="shared" si="2"/>
        <v>7.0317412587631285</v>
      </c>
      <c r="S49" s="62">
        <f t="shared" si="3"/>
        <v>569.61749116607768</v>
      </c>
      <c r="T49" s="68">
        <f>推定結果!$B$19*EXP(推定結果!$B$17)*鉄鋼業!N49^推定結果!$B$18*鉄鋼業!I49^(推定結果!$B$19-1)</f>
        <v>1855.1125984819225</v>
      </c>
      <c r="U49" s="56">
        <f>推定結果!$B$19*鉄鋼業!M49/鉄鋼業!I49</f>
        <v>1304.3488073542526</v>
      </c>
      <c r="V49" s="72">
        <f t="shared" si="4"/>
        <v>0.31906527951309427</v>
      </c>
      <c r="W49" s="72"/>
      <c r="X49">
        <v>3206</v>
      </c>
      <c r="Y49" t="s">
        <v>35</v>
      </c>
      <c r="Z49" s="56">
        <v>1718.2124059675855</v>
      </c>
      <c r="AA49" s="45">
        <v>4112704</v>
      </c>
    </row>
    <row r="50" spans="1:27" x14ac:dyDescent="0.15">
      <c r="A50" s="40">
        <v>22202</v>
      </c>
      <c r="B50" s="41" t="s">
        <v>151</v>
      </c>
      <c r="C50" s="42">
        <v>23</v>
      </c>
      <c r="D50" s="43" t="s">
        <v>22</v>
      </c>
      <c r="E50" s="44">
        <v>2005</v>
      </c>
      <c r="F50" s="45">
        <v>37</v>
      </c>
      <c r="G50" s="45">
        <v>16</v>
      </c>
      <c r="H50" s="45" t="s">
        <v>23</v>
      </c>
      <c r="I50" s="45">
        <v>896</v>
      </c>
      <c r="J50" s="45">
        <v>540737</v>
      </c>
      <c r="K50" s="45">
        <v>4776584</v>
      </c>
      <c r="L50" s="45">
        <v>6061713</v>
      </c>
      <c r="M50" s="45">
        <v>1231452</v>
      </c>
      <c r="N50" s="45">
        <v>1031499</v>
      </c>
      <c r="O50" s="27">
        <v>46</v>
      </c>
      <c r="P50" s="22">
        <f t="shared" si="0"/>
        <v>14.023704518925621</v>
      </c>
      <c r="Q50" s="22">
        <f t="shared" si="1"/>
        <v>13.846523642031025</v>
      </c>
      <c r="R50" s="22">
        <f t="shared" si="2"/>
        <v>6.7979404129749303</v>
      </c>
      <c r="S50" s="62">
        <f t="shared" si="3"/>
        <v>603.50111607142856</v>
      </c>
      <c r="T50" s="68">
        <f>推定結果!$B$19*EXP(推定結果!$B$17)*鉄鋼業!N50^推定結果!$B$18*鉄鋼業!I50^(推定結果!$B$19-1)</f>
        <v>1287.9973420303684</v>
      </c>
      <c r="U50" s="56">
        <f>推定結果!$B$19*鉄鋼業!M50/鉄鋼業!I50</f>
        <v>1004.1519931344747</v>
      </c>
      <c r="V50" s="72">
        <f t="shared" si="4"/>
        <v>0.4391052188798264</v>
      </c>
      <c r="W50" s="72"/>
      <c r="X50">
        <v>27210</v>
      </c>
      <c r="Y50" t="s">
        <v>214</v>
      </c>
      <c r="Z50" s="56">
        <v>1715.2944296100957</v>
      </c>
      <c r="AA50" s="45">
        <v>7608318</v>
      </c>
    </row>
    <row r="51" spans="1:27" x14ac:dyDescent="0.15">
      <c r="A51" s="40">
        <v>13119</v>
      </c>
      <c r="B51" s="41" t="s">
        <v>101</v>
      </c>
      <c r="C51" s="42">
        <v>23</v>
      </c>
      <c r="D51" s="43" t="s">
        <v>22</v>
      </c>
      <c r="E51" s="44">
        <v>2005</v>
      </c>
      <c r="F51" s="45">
        <v>11</v>
      </c>
      <c r="G51" s="45">
        <v>3</v>
      </c>
      <c r="H51" s="45">
        <v>1</v>
      </c>
      <c r="I51" s="45">
        <v>864</v>
      </c>
      <c r="J51" s="45">
        <v>610265</v>
      </c>
      <c r="K51" s="45">
        <v>4048499</v>
      </c>
      <c r="L51" s="45">
        <v>6042042</v>
      </c>
      <c r="M51" s="45">
        <v>1909643</v>
      </c>
      <c r="N51" s="45">
        <v>2676039</v>
      </c>
      <c r="O51" s="27">
        <v>47</v>
      </c>
      <c r="P51" s="22">
        <f t="shared" si="0"/>
        <v>14.46242687155801</v>
      </c>
      <c r="Q51" s="22">
        <f t="shared" si="1"/>
        <v>14.799848274115089</v>
      </c>
      <c r="R51" s="22">
        <f t="shared" si="2"/>
        <v>6.7615727688040552</v>
      </c>
      <c r="S51" s="62">
        <f t="shared" si="3"/>
        <v>706.32523148148152</v>
      </c>
      <c r="T51" s="68">
        <f>推定結果!$B$19*EXP(推定結果!$B$17)*鉄鋼業!N51^推定結果!$B$18*鉄鋼業!I51^(推定結果!$B$19-1)</f>
        <v>1929.141849883553</v>
      </c>
      <c r="U51" s="56">
        <f>推定結果!$B$19*鉄鋼業!M51/鉄鋼業!I51</f>
        <v>1614.8359849308972</v>
      </c>
      <c r="V51" s="72">
        <f t="shared" si="4"/>
        <v>0.319570202388614</v>
      </c>
      <c r="W51" s="72"/>
      <c r="X51">
        <v>35210</v>
      </c>
      <c r="Y51" t="s">
        <v>260</v>
      </c>
      <c r="Z51" s="56">
        <v>1713.2696527728958</v>
      </c>
      <c r="AA51" s="45">
        <v>24955055</v>
      </c>
    </row>
    <row r="52" spans="1:27" x14ac:dyDescent="0.15">
      <c r="A52" s="40">
        <v>10208</v>
      </c>
      <c r="B52" s="41" t="s">
        <v>72</v>
      </c>
      <c r="C52" s="42">
        <v>23</v>
      </c>
      <c r="D52" s="43" t="s">
        <v>22</v>
      </c>
      <c r="E52" s="44">
        <v>2005</v>
      </c>
      <c r="F52" s="45">
        <v>4</v>
      </c>
      <c r="G52" s="45">
        <v>2</v>
      </c>
      <c r="H52" s="45">
        <v>1</v>
      </c>
      <c r="I52" s="45">
        <v>692</v>
      </c>
      <c r="J52" s="45">
        <v>487950</v>
      </c>
      <c r="K52" s="45">
        <v>4368383</v>
      </c>
      <c r="L52" s="45">
        <v>5948395</v>
      </c>
      <c r="M52" s="45">
        <v>1538036</v>
      </c>
      <c r="N52" s="45">
        <v>741602</v>
      </c>
      <c r="O52" s="27">
        <v>48</v>
      </c>
      <c r="P52" s="22">
        <f t="shared" si="0"/>
        <v>14.246016835795892</v>
      </c>
      <c r="Q52" s="22">
        <f t="shared" si="1"/>
        <v>13.516567990101775</v>
      </c>
      <c r="R52" s="22">
        <f t="shared" si="2"/>
        <v>6.5395859556176692</v>
      </c>
      <c r="S52" s="62">
        <f t="shared" si="3"/>
        <v>705.13005780346816</v>
      </c>
      <c r="T52" s="68">
        <f>推定結果!$B$19*EXP(推定結果!$B$17)*鉄鋼業!N52^推定結果!$B$18*鉄鋼業!I52^(推定結果!$B$19-1)</f>
        <v>1204.7252350655313</v>
      </c>
      <c r="U52" s="56">
        <f>推定結果!$B$19*鉄鋼業!M52/鉄鋼業!I52</f>
        <v>1623.8667236003348</v>
      </c>
      <c r="V52" s="72">
        <f t="shared" si="4"/>
        <v>0.31725525280292527</v>
      </c>
      <c r="W52" s="72"/>
      <c r="X52">
        <v>10205</v>
      </c>
      <c r="Y52" t="s">
        <v>70</v>
      </c>
      <c r="Z52" s="56">
        <v>1682.7900235456693</v>
      </c>
      <c r="AA52" s="45">
        <v>7161048</v>
      </c>
    </row>
    <row r="53" spans="1:27" x14ac:dyDescent="0.15">
      <c r="A53" s="40">
        <v>15204</v>
      </c>
      <c r="B53" s="41" t="s">
        <v>119</v>
      </c>
      <c r="C53" s="42">
        <v>23</v>
      </c>
      <c r="D53" s="43" t="s">
        <v>22</v>
      </c>
      <c r="E53" s="44">
        <v>2005</v>
      </c>
      <c r="F53" s="45">
        <v>50</v>
      </c>
      <c r="G53" s="45">
        <v>33</v>
      </c>
      <c r="H53" s="45">
        <v>1</v>
      </c>
      <c r="I53" s="45">
        <v>1667</v>
      </c>
      <c r="J53" s="45">
        <v>732350</v>
      </c>
      <c r="K53" s="45">
        <v>3791807</v>
      </c>
      <c r="L53" s="45">
        <v>5681373</v>
      </c>
      <c r="M53" s="45">
        <v>1814145</v>
      </c>
      <c r="N53" s="45">
        <v>1372278</v>
      </c>
      <c r="O53" s="27">
        <v>49</v>
      </c>
      <c r="P53" s="22">
        <f t="shared" si="0"/>
        <v>14.41112484031053</v>
      </c>
      <c r="Q53" s="22">
        <f t="shared" si="1"/>
        <v>14.131982690649222</v>
      </c>
      <c r="R53" s="22">
        <f t="shared" si="2"/>
        <v>7.4187808827507942</v>
      </c>
      <c r="S53" s="62">
        <f t="shared" si="3"/>
        <v>439.32213557288543</v>
      </c>
      <c r="T53" s="68">
        <f>推定結果!$B$19*EXP(推定結果!$B$17)*鉄鋼業!N53^推定結果!$B$18*鉄鋼業!I53^(推定結果!$B$19-1)</f>
        <v>1226.1501188134384</v>
      </c>
      <c r="U53" s="56">
        <f>推定結果!$B$19*鉄鋼業!M53/鉄鋼業!I53</f>
        <v>795.10845599665583</v>
      </c>
      <c r="V53" s="72">
        <f t="shared" si="4"/>
        <v>0.4036887900360776</v>
      </c>
      <c r="W53" s="72"/>
      <c r="X53">
        <v>28101</v>
      </c>
      <c r="Y53" t="s">
        <v>230</v>
      </c>
      <c r="Z53" s="56">
        <v>1673.1453714595671</v>
      </c>
      <c r="AA53" s="45">
        <v>3341404</v>
      </c>
    </row>
    <row r="54" spans="1:27" x14ac:dyDescent="0.15">
      <c r="A54" s="40">
        <v>35216</v>
      </c>
      <c r="B54" s="41" t="s">
        <v>262</v>
      </c>
      <c r="C54" s="42">
        <v>23</v>
      </c>
      <c r="D54" s="43" t="s">
        <v>22</v>
      </c>
      <c r="E54" s="44">
        <v>2005</v>
      </c>
      <c r="F54" s="45">
        <v>6</v>
      </c>
      <c r="G54" s="45">
        <v>6</v>
      </c>
      <c r="H54" s="45" t="s">
        <v>23</v>
      </c>
      <c r="I54" s="45">
        <v>682</v>
      </c>
      <c r="J54" s="45">
        <v>357572</v>
      </c>
      <c r="K54" s="45">
        <v>2893722</v>
      </c>
      <c r="L54" s="45">
        <v>5268520</v>
      </c>
      <c r="M54" s="45">
        <v>2272669</v>
      </c>
      <c r="N54" s="45">
        <v>1513444</v>
      </c>
      <c r="O54" s="27">
        <v>50</v>
      </c>
      <c r="P54" s="22">
        <f t="shared" si="0"/>
        <v>14.636465469705394</v>
      </c>
      <c r="Q54" s="22">
        <f t="shared" si="1"/>
        <v>14.229898406429021</v>
      </c>
      <c r="R54" s="22">
        <f t="shared" si="2"/>
        <v>6.5250296578434623</v>
      </c>
      <c r="S54" s="62">
        <f t="shared" si="3"/>
        <v>524.29912023460406</v>
      </c>
      <c r="T54" s="68">
        <f>推定結果!$B$19*EXP(推定結果!$B$17)*鉄鋼業!N54^推定結果!$B$18*鉄鋼業!I54^(推定結果!$B$19-1)</f>
        <v>1624.3820957637877</v>
      </c>
      <c r="U54" s="56">
        <f>推定結果!$B$19*鉄鋼業!M54/鉄鋼業!I54</f>
        <v>2434.679445492322</v>
      </c>
      <c r="V54" s="72">
        <f t="shared" si="4"/>
        <v>0.15733571408770922</v>
      </c>
      <c r="W54" s="72"/>
      <c r="X54">
        <v>32206</v>
      </c>
      <c r="Y54" t="s">
        <v>245</v>
      </c>
      <c r="Z54" s="56">
        <v>1655.7345475256889</v>
      </c>
      <c r="AA54" s="45">
        <v>13627577</v>
      </c>
    </row>
    <row r="55" spans="1:27" x14ac:dyDescent="0.15">
      <c r="A55" s="40">
        <v>15222</v>
      </c>
      <c r="B55" s="41" t="s">
        <v>123</v>
      </c>
      <c r="C55" s="42">
        <v>23</v>
      </c>
      <c r="D55" s="43" t="s">
        <v>22</v>
      </c>
      <c r="E55" s="44">
        <v>2005</v>
      </c>
      <c r="F55" s="45">
        <v>12</v>
      </c>
      <c r="G55" s="45">
        <v>6</v>
      </c>
      <c r="H55" s="45">
        <v>1</v>
      </c>
      <c r="I55" s="45">
        <v>1042</v>
      </c>
      <c r="J55" s="45">
        <v>586012</v>
      </c>
      <c r="K55" s="45">
        <v>2993298</v>
      </c>
      <c r="L55" s="45">
        <v>4811707</v>
      </c>
      <c r="M55" s="45">
        <v>1739783</v>
      </c>
      <c r="N55" s="45">
        <v>1741218</v>
      </c>
      <c r="O55" s="27">
        <v>51</v>
      </c>
      <c r="P55" s="22">
        <f t="shared" si="0"/>
        <v>14.369270950769765</v>
      </c>
      <c r="Q55" s="22">
        <f t="shared" si="1"/>
        <v>14.370095426304985</v>
      </c>
      <c r="R55" s="22">
        <f t="shared" si="2"/>
        <v>6.9488972223133123</v>
      </c>
      <c r="S55" s="62">
        <f t="shared" si="3"/>
        <v>562.39155470249523</v>
      </c>
      <c r="T55" s="68">
        <f>推定結果!$B$19*EXP(推定結果!$B$17)*鉄鋼業!N55^推定結果!$B$18*鉄鋼業!I55^(推定結果!$B$19-1)</f>
        <v>1535.5904160982523</v>
      </c>
      <c r="U55" s="56">
        <f>推定結果!$B$19*鉄鋼業!M55/鉄鋼業!I55</f>
        <v>1219.8806424497184</v>
      </c>
      <c r="V55" s="72">
        <f t="shared" si="4"/>
        <v>0.33683051277084558</v>
      </c>
      <c r="W55" s="72"/>
      <c r="X55">
        <v>40103</v>
      </c>
      <c r="Y55" t="s">
        <v>269</v>
      </c>
      <c r="Z55" s="56">
        <v>1637.5879892575406</v>
      </c>
      <c r="AA55" s="49">
        <v>9982274</v>
      </c>
    </row>
    <row r="56" spans="1:27" x14ac:dyDescent="0.15">
      <c r="A56" s="40">
        <v>23210</v>
      </c>
      <c r="B56" s="41" t="s">
        <v>172</v>
      </c>
      <c r="C56" s="42">
        <v>23</v>
      </c>
      <c r="D56" s="43" t="s">
        <v>22</v>
      </c>
      <c r="E56" s="44">
        <v>2005</v>
      </c>
      <c r="F56" s="45">
        <v>13</v>
      </c>
      <c r="G56" s="45">
        <v>10</v>
      </c>
      <c r="H56" s="45" t="s">
        <v>23</v>
      </c>
      <c r="I56" s="45">
        <v>462</v>
      </c>
      <c r="J56" s="45">
        <v>254744</v>
      </c>
      <c r="K56" s="45">
        <v>3130852</v>
      </c>
      <c r="L56" s="45">
        <v>4804039</v>
      </c>
      <c r="M56" s="45">
        <v>1605190</v>
      </c>
      <c r="N56" s="45">
        <v>583185</v>
      </c>
      <c r="O56" s="27">
        <v>52</v>
      </c>
      <c r="P56" s="22">
        <f t="shared" si="0"/>
        <v>14.288752687602193</v>
      </c>
      <c r="Q56" s="22">
        <f t="shared" si="1"/>
        <v>13.276259739181206</v>
      </c>
      <c r="R56" s="22">
        <f t="shared" si="2"/>
        <v>6.1355648910817386</v>
      </c>
      <c r="S56" s="62">
        <f t="shared" si="3"/>
        <v>551.39393939393938</v>
      </c>
      <c r="T56" s="68">
        <f>推定結果!$B$19*EXP(推定結果!$B$17)*鉄鋼業!N56^推定結果!$B$18*鉄鋼業!I56^(推定結果!$B$19-1)</f>
        <v>1216.1897416488921</v>
      </c>
      <c r="U56" s="56">
        <f>推定結果!$B$19*鉄鋼業!M56/鉄鋼業!I56</f>
        <v>2538.4840901538787</v>
      </c>
      <c r="V56" s="72">
        <f t="shared" si="4"/>
        <v>0.15870021617378627</v>
      </c>
      <c r="W56" s="72"/>
      <c r="X56">
        <v>23211</v>
      </c>
      <c r="Y56" t="s">
        <v>173</v>
      </c>
      <c r="Z56" s="56">
        <v>1626.5778341263656</v>
      </c>
      <c r="AA56" s="45">
        <v>11695717</v>
      </c>
    </row>
    <row r="57" spans="1:27" x14ac:dyDescent="0.15">
      <c r="A57" s="40">
        <v>11203</v>
      </c>
      <c r="B57" s="41" t="s">
        <v>74</v>
      </c>
      <c r="C57" s="42">
        <v>23</v>
      </c>
      <c r="D57" s="43" t="s">
        <v>22</v>
      </c>
      <c r="E57" s="44">
        <v>2005</v>
      </c>
      <c r="F57" s="45">
        <v>86</v>
      </c>
      <c r="G57" s="45">
        <v>52</v>
      </c>
      <c r="H57" s="45" t="s">
        <v>23</v>
      </c>
      <c r="I57" s="45">
        <v>1431</v>
      </c>
      <c r="J57" s="45">
        <v>667361</v>
      </c>
      <c r="K57" s="45">
        <v>2030066</v>
      </c>
      <c r="L57" s="45">
        <v>4686746</v>
      </c>
      <c r="M57" s="45">
        <v>2533240</v>
      </c>
      <c r="N57" s="45">
        <v>1083550</v>
      </c>
      <c r="O57" s="27">
        <v>53</v>
      </c>
      <c r="P57" s="22">
        <f t="shared" si="0"/>
        <v>14.7450096738045</v>
      </c>
      <c r="Q57" s="22">
        <f t="shared" si="1"/>
        <v>13.895753245640476</v>
      </c>
      <c r="R57" s="22">
        <f t="shared" si="2"/>
        <v>7.2661287795564506</v>
      </c>
      <c r="S57" s="62">
        <f t="shared" si="3"/>
        <v>466.35988819007684</v>
      </c>
      <c r="T57" s="68">
        <f>推定結果!$B$19*EXP(推定結果!$B$17)*鉄鋼業!N57^推定結果!$B$18*鉄鋼業!I57^(推定結果!$B$19-1)</f>
        <v>1158.727788979043</v>
      </c>
      <c r="U57" s="56">
        <f>推定結果!$B$19*鉄鋼業!M57/鉄鋼業!I57</f>
        <v>1293.3816023730276</v>
      </c>
      <c r="V57" s="72">
        <f t="shared" si="4"/>
        <v>0.26344167943029478</v>
      </c>
      <c r="W57" s="72"/>
      <c r="X57">
        <v>35216</v>
      </c>
      <c r="Y57" t="s">
        <v>262</v>
      </c>
      <c r="Z57" s="56">
        <v>1624.3820957637877</v>
      </c>
      <c r="AA57" s="45">
        <v>5268520</v>
      </c>
    </row>
    <row r="58" spans="1:27" x14ac:dyDescent="0.15">
      <c r="A58" s="40">
        <v>33205</v>
      </c>
      <c r="B58" s="41" t="s">
        <v>249</v>
      </c>
      <c r="C58" s="42">
        <v>23</v>
      </c>
      <c r="D58" s="43" t="s">
        <v>22</v>
      </c>
      <c r="E58" s="44">
        <v>2005</v>
      </c>
      <c r="F58" s="45">
        <v>4</v>
      </c>
      <c r="G58" s="45">
        <v>3</v>
      </c>
      <c r="H58" s="45">
        <v>1</v>
      </c>
      <c r="I58" s="45">
        <v>530</v>
      </c>
      <c r="J58" s="45">
        <v>376392</v>
      </c>
      <c r="K58" s="45">
        <v>2534426</v>
      </c>
      <c r="L58" s="45">
        <v>4458606</v>
      </c>
      <c r="M58" s="45">
        <v>1971664</v>
      </c>
      <c r="N58" s="45">
        <v>3456513</v>
      </c>
      <c r="O58" s="27">
        <v>54</v>
      </c>
      <c r="P58" s="22">
        <f t="shared" si="0"/>
        <v>14.49438841423194</v>
      </c>
      <c r="Q58" s="22">
        <f t="shared" si="1"/>
        <v>15.055770835390328</v>
      </c>
      <c r="R58" s="22">
        <f t="shared" si="2"/>
        <v>6.2728770065461674</v>
      </c>
      <c r="S58" s="62">
        <f t="shared" si="3"/>
        <v>710.17358490566039</v>
      </c>
      <c r="T58" s="68">
        <f>推定結果!$B$19*EXP(推定結果!$B$17)*鉄鋼業!N58^推定結果!$B$18*鉄鋼業!I58^(推定結果!$B$19-1)</f>
        <v>2446.2170415598216</v>
      </c>
      <c r="U58" s="56">
        <f>推定結果!$B$19*鉄鋼業!M58/鉄鋼業!I58</f>
        <v>2717.9847341291293</v>
      </c>
      <c r="V58" s="72">
        <f t="shared" si="4"/>
        <v>0.19090068084622938</v>
      </c>
      <c r="W58" s="72"/>
      <c r="X58">
        <v>14207</v>
      </c>
      <c r="Y58" t="s">
        <v>112</v>
      </c>
      <c r="Z58" s="56">
        <v>1621.6859085245637</v>
      </c>
      <c r="AA58" s="45">
        <v>1048520</v>
      </c>
    </row>
    <row r="59" spans="1:27" x14ac:dyDescent="0.15">
      <c r="A59" s="40">
        <v>25211</v>
      </c>
      <c r="B59" s="41" t="s">
        <v>191</v>
      </c>
      <c r="C59" s="42">
        <v>23</v>
      </c>
      <c r="D59" s="43" t="s">
        <v>22</v>
      </c>
      <c r="E59" s="44">
        <v>2005</v>
      </c>
      <c r="F59" s="45">
        <v>6</v>
      </c>
      <c r="G59" s="45">
        <v>4</v>
      </c>
      <c r="H59" s="45">
        <v>1</v>
      </c>
      <c r="I59" s="45">
        <v>796</v>
      </c>
      <c r="J59" s="45">
        <v>469465</v>
      </c>
      <c r="K59" s="45">
        <v>2728758</v>
      </c>
      <c r="L59" s="45">
        <v>4306687</v>
      </c>
      <c r="M59" s="45">
        <v>1510532</v>
      </c>
      <c r="N59" s="45">
        <v>985833</v>
      </c>
      <c r="O59" s="27">
        <v>55</v>
      </c>
      <c r="P59" s="22">
        <f t="shared" si="0"/>
        <v>14.22797246462253</v>
      </c>
      <c r="Q59" s="22">
        <f t="shared" si="1"/>
        <v>13.801242248043097</v>
      </c>
      <c r="R59" s="22">
        <f t="shared" si="2"/>
        <v>6.6795991858443831</v>
      </c>
      <c r="S59" s="62">
        <f t="shared" si="3"/>
        <v>589.78015075376879</v>
      </c>
      <c r="T59" s="68">
        <f>推定結果!$B$19*EXP(推定結果!$B$17)*鉄鋼業!N59^推定結果!$B$18*鉄鋼業!I59^(推定結果!$B$19-1)</f>
        <v>1305.0537787514593</v>
      </c>
      <c r="U59" s="56">
        <f>推定結果!$B$19*鉄鋼業!M59/鉄鋼業!I59</f>
        <v>1386.4583836478503</v>
      </c>
      <c r="V59" s="72">
        <f t="shared" si="4"/>
        <v>0.31079447505911822</v>
      </c>
      <c r="W59" s="72"/>
      <c r="X59">
        <v>14203</v>
      </c>
      <c r="Y59" t="s">
        <v>109</v>
      </c>
      <c r="Z59" s="56">
        <v>1608.3433669553256</v>
      </c>
      <c r="AA59" s="45">
        <v>2499981</v>
      </c>
    </row>
    <row r="60" spans="1:27" x14ac:dyDescent="0.15">
      <c r="A60" s="40">
        <v>8232</v>
      </c>
      <c r="B60" s="41" t="s">
        <v>58</v>
      </c>
      <c r="C60" s="42">
        <v>23</v>
      </c>
      <c r="D60" s="43" t="s">
        <v>22</v>
      </c>
      <c r="E60" s="44">
        <v>2005</v>
      </c>
      <c r="F60" s="45">
        <v>5</v>
      </c>
      <c r="G60" s="45">
        <v>3</v>
      </c>
      <c r="H60" s="45" t="s">
        <v>23</v>
      </c>
      <c r="I60" s="45">
        <v>276</v>
      </c>
      <c r="J60" s="45">
        <v>170438</v>
      </c>
      <c r="K60" s="45">
        <v>3433037</v>
      </c>
      <c r="L60" s="45">
        <v>4305403</v>
      </c>
      <c r="M60" s="45">
        <v>836664</v>
      </c>
      <c r="N60" s="45">
        <v>6815677</v>
      </c>
      <c r="O60" s="27">
        <v>56</v>
      </c>
      <c r="P60" s="22">
        <f t="shared" si="0"/>
        <v>13.637177835183781</v>
      </c>
      <c r="Q60" s="22">
        <f t="shared" si="1"/>
        <v>15.734735957870766</v>
      </c>
      <c r="R60" s="22">
        <f t="shared" si="2"/>
        <v>5.6204008657171496</v>
      </c>
      <c r="S60" s="62">
        <f t="shared" si="3"/>
        <v>617.52898550724638</v>
      </c>
      <c r="T60" s="68">
        <f>推定結果!$B$19*EXP(推定結果!$B$17)*鉄鋼業!N60^推定結果!$B$18*鉄鋼業!I60^(推定結果!$B$19-1)</f>
        <v>3861.4918192409664</v>
      </c>
      <c r="U60" s="56">
        <f>推定結果!$B$19*鉄鋼業!M60/鉄鋼業!I60</f>
        <v>2214.7870544100142</v>
      </c>
      <c r="V60" s="72">
        <f t="shared" si="4"/>
        <v>0.20371140625149403</v>
      </c>
      <c r="W60" s="72"/>
      <c r="X60">
        <v>12217</v>
      </c>
      <c r="Y60" t="s">
        <v>92</v>
      </c>
      <c r="Z60" s="56">
        <v>1594.9644504502498</v>
      </c>
      <c r="AA60" s="45">
        <v>1276309</v>
      </c>
    </row>
    <row r="61" spans="1:27" x14ac:dyDescent="0.15">
      <c r="A61" s="40">
        <v>27125</v>
      </c>
      <c r="B61" s="41" t="s">
        <v>205</v>
      </c>
      <c r="C61" s="42">
        <v>23</v>
      </c>
      <c r="D61" s="43" t="s">
        <v>22</v>
      </c>
      <c r="E61" s="44">
        <v>2005</v>
      </c>
      <c r="F61" s="45">
        <v>26</v>
      </c>
      <c r="G61" s="45">
        <v>19</v>
      </c>
      <c r="H61" s="45" t="s">
        <v>23</v>
      </c>
      <c r="I61" s="45">
        <v>745</v>
      </c>
      <c r="J61" s="45">
        <v>404937</v>
      </c>
      <c r="K61" s="45">
        <v>2526951</v>
      </c>
      <c r="L61" s="45">
        <v>4187545</v>
      </c>
      <c r="M61" s="45">
        <v>1587754</v>
      </c>
      <c r="N61" s="45">
        <v>1065111</v>
      </c>
      <c r="O61" s="27">
        <v>57</v>
      </c>
      <c r="P61" s="22">
        <f t="shared" si="0"/>
        <v>14.27783099695035</v>
      </c>
      <c r="Q61" s="22">
        <f t="shared" si="1"/>
        <v>13.878589577046691</v>
      </c>
      <c r="R61" s="22">
        <f t="shared" si="2"/>
        <v>6.6133842183795597</v>
      </c>
      <c r="S61" s="62">
        <f t="shared" si="3"/>
        <v>543.53959731543625</v>
      </c>
      <c r="T61" s="68">
        <f>推定結果!$B$19*EXP(推定結果!$B$17)*鉄鋼業!N61^推定結果!$B$18*鉄鋼業!I61^(推定結果!$B$19-1)</f>
        <v>1371.717679866362</v>
      </c>
      <c r="U61" s="56">
        <f>推定結果!$B$19*鉄鋼業!M61/鉄鋼業!I61</f>
        <v>1557.1014841514884</v>
      </c>
      <c r="V61" s="72">
        <f t="shared" si="4"/>
        <v>0.25503761917778195</v>
      </c>
      <c r="W61" s="72"/>
      <c r="X61">
        <v>23112</v>
      </c>
      <c r="Y61" t="s">
        <v>164</v>
      </c>
      <c r="Z61" s="56">
        <v>1593.9918009965284</v>
      </c>
      <c r="AA61" s="45">
        <v>11279330</v>
      </c>
    </row>
    <row r="62" spans="1:27" x14ac:dyDescent="0.15">
      <c r="A62" s="40">
        <v>27216</v>
      </c>
      <c r="B62" s="41" t="s">
        <v>219</v>
      </c>
      <c r="C62" s="42">
        <v>23</v>
      </c>
      <c r="D62" s="43" t="s">
        <v>22</v>
      </c>
      <c r="E62" s="44">
        <v>2005</v>
      </c>
      <c r="F62" s="45">
        <v>14</v>
      </c>
      <c r="G62" s="45">
        <v>6</v>
      </c>
      <c r="H62" s="45">
        <v>1</v>
      </c>
      <c r="I62" s="45">
        <v>889</v>
      </c>
      <c r="J62" s="45">
        <v>448601</v>
      </c>
      <c r="K62" s="45">
        <v>2201635</v>
      </c>
      <c r="L62" s="45">
        <v>4170495</v>
      </c>
      <c r="M62" s="45">
        <v>1879059</v>
      </c>
      <c r="N62" s="45">
        <v>901473</v>
      </c>
      <c r="O62" s="27">
        <v>58</v>
      </c>
      <c r="P62" s="22">
        <f t="shared" si="0"/>
        <v>14.446281677583324</v>
      </c>
      <c r="Q62" s="22">
        <f t="shared" si="1"/>
        <v>13.711785371093802</v>
      </c>
      <c r="R62" s="22">
        <f t="shared" si="2"/>
        <v>6.7900972355139046</v>
      </c>
      <c r="S62" s="62">
        <f t="shared" si="3"/>
        <v>504.61304836895386</v>
      </c>
      <c r="T62" s="68">
        <f>推定結果!$B$19*EXP(推定結果!$B$17)*鉄鋼業!N62^推定結果!$B$18*鉄鋼業!I62^(推定結果!$B$19-1)</f>
        <v>1220.7781661406455</v>
      </c>
      <c r="U62" s="56">
        <f>推定結果!$B$19*鉄鋼業!M62/鉄鋼業!I62</f>
        <v>1544.2891903511518</v>
      </c>
      <c r="V62" s="72">
        <f t="shared" si="4"/>
        <v>0.23873704870363305</v>
      </c>
      <c r="W62" s="72"/>
      <c r="X62">
        <v>13108</v>
      </c>
      <c r="Y62" t="s">
        <v>99</v>
      </c>
      <c r="Z62" s="56">
        <v>1560.7112719910426</v>
      </c>
      <c r="AA62" s="45">
        <v>3416952</v>
      </c>
    </row>
    <row r="63" spans="1:27" x14ac:dyDescent="0.15">
      <c r="A63" s="40">
        <v>3206</v>
      </c>
      <c r="B63" s="41" t="s">
        <v>35</v>
      </c>
      <c r="C63" s="42">
        <v>23</v>
      </c>
      <c r="D63" s="43" t="s">
        <v>22</v>
      </c>
      <c r="E63" s="44">
        <v>2005</v>
      </c>
      <c r="F63" s="45">
        <v>8</v>
      </c>
      <c r="G63" s="45">
        <v>5</v>
      </c>
      <c r="H63" s="45">
        <v>2</v>
      </c>
      <c r="I63" s="45">
        <v>1358</v>
      </c>
      <c r="J63" s="45">
        <v>811595</v>
      </c>
      <c r="K63" s="45">
        <v>1993039</v>
      </c>
      <c r="L63" s="45">
        <v>4112704</v>
      </c>
      <c r="M63" s="45">
        <v>2027696</v>
      </c>
      <c r="N63" s="45">
        <v>2715303</v>
      </c>
      <c r="O63" s="27">
        <v>59</v>
      </c>
      <c r="P63" s="22">
        <f t="shared" si="0"/>
        <v>14.522410731076205</v>
      </c>
      <c r="Q63" s="22">
        <f t="shared" si="1"/>
        <v>14.814414107333054</v>
      </c>
      <c r="R63" s="22">
        <f t="shared" si="2"/>
        <v>7.2137683081186417</v>
      </c>
      <c r="S63" s="62">
        <f t="shared" si="3"/>
        <v>597.63991163475703</v>
      </c>
      <c r="T63" s="68">
        <f>推定結果!$B$19*EXP(推定結果!$B$17)*鉄鋼業!N63^推定結果!$B$18*鉄鋼業!I63^(推定結果!$B$19-1)</f>
        <v>1718.2124059675855</v>
      </c>
      <c r="U63" s="56">
        <f>推定結果!$B$19*鉄鋼業!M63/鉄鋼業!I63</f>
        <v>1090.9203681451702</v>
      </c>
      <c r="V63" s="72">
        <f t="shared" si="4"/>
        <v>0.40025477191847297</v>
      </c>
      <c r="W63" s="72"/>
      <c r="X63">
        <v>12216</v>
      </c>
      <c r="Y63" t="s">
        <v>91</v>
      </c>
      <c r="Z63" s="56">
        <v>1557.667444374106</v>
      </c>
      <c r="AA63" s="45">
        <v>2891541</v>
      </c>
    </row>
    <row r="64" spans="1:27" x14ac:dyDescent="0.15">
      <c r="A64" s="40">
        <v>23111</v>
      </c>
      <c r="B64" s="41" t="s">
        <v>163</v>
      </c>
      <c r="C64" s="42">
        <v>23</v>
      </c>
      <c r="D64" s="43" t="s">
        <v>22</v>
      </c>
      <c r="E64" s="44">
        <v>2005</v>
      </c>
      <c r="F64" s="45">
        <v>53</v>
      </c>
      <c r="G64" s="45">
        <v>25</v>
      </c>
      <c r="H64" s="45" t="s">
        <v>23</v>
      </c>
      <c r="I64" s="45">
        <v>1087</v>
      </c>
      <c r="J64" s="45">
        <v>553151</v>
      </c>
      <c r="K64" s="45">
        <v>2735192</v>
      </c>
      <c r="L64" s="45">
        <v>4078828</v>
      </c>
      <c r="M64" s="45">
        <v>1283283</v>
      </c>
      <c r="N64" s="45">
        <v>696482</v>
      </c>
      <c r="O64" s="27">
        <v>60</v>
      </c>
      <c r="P64" s="22">
        <f t="shared" si="0"/>
        <v>14.064932196047481</v>
      </c>
      <c r="Q64" s="22">
        <f t="shared" si="1"/>
        <v>13.453797228364818</v>
      </c>
      <c r="R64" s="22">
        <f t="shared" si="2"/>
        <v>6.9911768871212097</v>
      </c>
      <c r="S64" s="62">
        <f t="shared" si="3"/>
        <v>508.87856485740571</v>
      </c>
      <c r="T64" s="68">
        <f>推定結果!$B$19*EXP(推定結果!$B$17)*鉄鋼業!N64^推定結果!$B$18*鉄鋼業!I64^(推定結果!$B$19-1)</f>
        <v>1039.402150569993</v>
      </c>
      <c r="U64" s="56">
        <f>推定結果!$B$19*鉄鋼業!M64/鉄鋼業!I64</f>
        <v>862.5472063031433</v>
      </c>
      <c r="V64" s="72">
        <f t="shared" si="4"/>
        <v>0.43104365911494191</v>
      </c>
      <c r="W64" s="72"/>
      <c r="X64">
        <v>28207</v>
      </c>
      <c r="Y64" t="s">
        <v>235</v>
      </c>
      <c r="Z64" s="56">
        <v>1540.9845203603552</v>
      </c>
      <c r="AA64" s="45">
        <v>8949107</v>
      </c>
    </row>
    <row r="65" spans="1:27" x14ac:dyDescent="0.15">
      <c r="A65" s="40">
        <v>22210</v>
      </c>
      <c r="B65" s="41" t="s">
        <v>155</v>
      </c>
      <c r="C65" s="42">
        <v>23</v>
      </c>
      <c r="D65" s="43" t="s">
        <v>22</v>
      </c>
      <c r="E65" s="44">
        <v>2005</v>
      </c>
      <c r="F65" s="45">
        <v>16</v>
      </c>
      <c r="G65" s="45">
        <v>13</v>
      </c>
      <c r="H65" s="45" t="s">
        <v>23</v>
      </c>
      <c r="I65" s="45">
        <v>562</v>
      </c>
      <c r="J65" s="45">
        <v>275206</v>
      </c>
      <c r="K65" s="45">
        <v>3185325</v>
      </c>
      <c r="L65" s="45">
        <v>4068852</v>
      </c>
      <c r="M65" s="45">
        <v>845492</v>
      </c>
      <c r="N65" s="45">
        <v>708711</v>
      </c>
      <c r="O65" s="27">
        <v>61</v>
      </c>
      <c r="P65" s="22">
        <f t="shared" si="0"/>
        <v>13.64767398541912</v>
      </c>
      <c r="Q65" s="22">
        <f t="shared" si="1"/>
        <v>13.471203106055061</v>
      </c>
      <c r="R65" s="22">
        <f t="shared" si="2"/>
        <v>6.3315018498936908</v>
      </c>
      <c r="S65" s="62">
        <f t="shared" si="3"/>
        <v>489.69039145907476</v>
      </c>
      <c r="T65" s="68">
        <f>推定結果!$B$19*EXP(推定結果!$B$17)*鉄鋼業!N65^推定結果!$B$18*鉄鋼業!I65^(推定結果!$B$19-1)</f>
        <v>1250.5054866477617</v>
      </c>
      <c r="U65" s="56">
        <f>推定結果!$B$19*鉄鋼業!M65/鉄鋼業!I65</f>
        <v>1099.1656884409147</v>
      </c>
      <c r="V65" s="72">
        <f t="shared" si="4"/>
        <v>0.32549805320452468</v>
      </c>
      <c r="W65" s="72"/>
      <c r="X65">
        <v>43211</v>
      </c>
      <c r="Y65" t="s">
        <v>286</v>
      </c>
      <c r="Z65" s="56">
        <v>1540.4358557445726</v>
      </c>
      <c r="AA65" s="45">
        <v>2559920</v>
      </c>
    </row>
    <row r="66" spans="1:27" x14ac:dyDescent="0.15">
      <c r="A66" s="40">
        <v>15213</v>
      </c>
      <c r="B66" s="41" t="s">
        <v>122</v>
      </c>
      <c r="C66" s="42">
        <v>23</v>
      </c>
      <c r="D66" s="43" t="s">
        <v>22</v>
      </c>
      <c r="E66" s="44">
        <v>2005</v>
      </c>
      <c r="F66" s="45">
        <v>20</v>
      </c>
      <c r="G66" s="45">
        <v>8</v>
      </c>
      <c r="H66" s="45" t="s">
        <v>23</v>
      </c>
      <c r="I66" s="45">
        <v>631</v>
      </c>
      <c r="J66" s="45">
        <v>252095</v>
      </c>
      <c r="K66" s="45">
        <v>1907938</v>
      </c>
      <c r="L66" s="45">
        <v>4047780</v>
      </c>
      <c r="M66" s="45">
        <v>2037578</v>
      </c>
      <c r="N66" s="45">
        <v>1843889</v>
      </c>
      <c r="O66" s="27">
        <v>62</v>
      </c>
      <c r="P66" s="22">
        <f t="shared" si="0"/>
        <v>14.527272405572999</v>
      </c>
      <c r="Q66" s="22">
        <f t="shared" si="1"/>
        <v>14.427387486059105</v>
      </c>
      <c r="R66" s="22">
        <f t="shared" si="2"/>
        <v>6.4473058625412127</v>
      </c>
      <c r="S66" s="62">
        <f t="shared" si="3"/>
        <v>399.51664025356575</v>
      </c>
      <c r="T66" s="68">
        <f>推定結果!$B$19*EXP(推定結果!$B$17)*鉄鋼業!N66^推定結果!$B$18*鉄鋼業!I66^(推定結果!$B$19-1)</f>
        <v>1799.8883446317648</v>
      </c>
      <c r="U66" s="56">
        <f>推定結果!$B$19*鉄鋼業!M66/鉄鋼業!I66</f>
        <v>2359.2548660938496</v>
      </c>
      <c r="V66" s="72">
        <f t="shared" si="4"/>
        <v>0.12372287097720922</v>
      </c>
      <c r="W66" s="72"/>
      <c r="X66">
        <v>15222</v>
      </c>
      <c r="Y66" t="s">
        <v>123</v>
      </c>
      <c r="Z66" s="56">
        <v>1535.5904160982523</v>
      </c>
      <c r="AA66" s="45">
        <v>4811707</v>
      </c>
    </row>
    <row r="67" spans="1:27" x14ac:dyDescent="0.15">
      <c r="A67" s="40">
        <v>24205</v>
      </c>
      <c r="B67" s="41" t="s">
        <v>186</v>
      </c>
      <c r="C67" s="42">
        <v>23</v>
      </c>
      <c r="D67" s="43" t="s">
        <v>22</v>
      </c>
      <c r="E67" s="44">
        <v>2005</v>
      </c>
      <c r="F67" s="45">
        <v>37</v>
      </c>
      <c r="G67" s="45">
        <v>21</v>
      </c>
      <c r="H67" s="45">
        <v>1</v>
      </c>
      <c r="I67" s="45">
        <v>1431</v>
      </c>
      <c r="J67" s="45">
        <v>745936</v>
      </c>
      <c r="K67" s="45">
        <v>1905346</v>
      </c>
      <c r="L67" s="45">
        <v>3853206</v>
      </c>
      <c r="M67" s="45">
        <v>1863074</v>
      </c>
      <c r="N67" s="45">
        <v>1350013</v>
      </c>
      <c r="O67" s="27">
        <v>63</v>
      </c>
      <c r="P67" s="22">
        <f t="shared" si="0"/>
        <v>14.437738369675174</v>
      </c>
      <c r="Q67" s="22">
        <f t="shared" si="1"/>
        <v>14.115624779997876</v>
      </c>
      <c r="R67" s="22">
        <f t="shared" si="2"/>
        <v>7.2661287795564506</v>
      </c>
      <c r="S67" s="62">
        <f t="shared" si="3"/>
        <v>521.26904262753317</v>
      </c>
      <c r="T67" s="68">
        <f>推定結果!$B$19*EXP(推定結果!$B$17)*鉄鋼業!N67^推定結果!$B$18*鉄鋼業!I67^(推定結果!$B$19-1)</f>
        <v>1269.0102657908715</v>
      </c>
      <c r="U67" s="56">
        <f>推定結果!$B$19*鉄鋼業!M67/鉄鋼業!I67</f>
        <v>951.21884837580581</v>
      </c>
      <c r="V67" s="72">
        <f t="shared" si="4"/>
        <v>0.40037915831577275</v>
      </c>
      <c r="W67" s="72"/>
      <c r="X67">
        <v>12232</v>
      </c>
      <c r="Y67" t="s">
        <v>98</v>
      </c>
      <c r="Z67" s="56">
        <v>1518.9794386373999</v>
      </c>
      <c r="AA67" s="45">
        <v>1196514</v>
      </c>
    </row>
    <row r="68" spans="1:27" x14ac:dyDescent="0.15">
      <c r="A68" s="40">
        <v>13111</v>
      </c>
      <c r="B68" s="41" t="s">
        <v>100</v>
      </c>
      <c r="C68" s="42">
        <v>23</v>
      </c>
      <c r="D68" s="43" t="s">
        <v>22</v>
      </c>
      <c r="E68" s="44">
        <v>2005</v>
      </c>
      <c r="F68" s="45">
        <v>49</v>
      </c>
      <c r="G68" s="45">
        <v>25</v>
      </c>
      <c r="H68" s="45" t="s">
        <v>23</v>
      </c>
      <c r="I68" s="45">
        <v>728</v>
      </c>
      <c r="J68" s="45">
        <v>355952</v>
      </c>
      <c r="K68" s="45">
        <v>2580716</v>
      </c>
      <c r="L68" s="45">
        <v>3797275</v>
      </c>
      <c r="M68" s="45">
        <v>1164016</v>
      </c>
      <c r="N68" s="45">
        <v>756256</v>
      </c>
      <c r="O68" s="27">
        <v>64</v>
      </c>
      <c r="P68" s="22">
        <f t="shared" si="0"/>
        <v>13.967386652883516</v>
      </c>
      <c r="Q68" s="22">
        <f t="shared" si="1"/>
        <v>13.536135222180013</v>
      </c>
      <c r="R68" s="22">
        <f t="shared" si="2"/>
        <v>6.5903010481966859</v>
      </c>
      <c r="S68" s="62">
        <f t="shared" si="3"/>
        <v>488.94505494505495</v>
      </c>
      <c r="T68" s="68">
        <f>推定結果!$B$19*EXP(推定結果!$B$17)*鉄鋼業!N68^推定結果!$B$18*鉄鋼業!I68^(推定結果!$B$19-1)</f>
        <v>1198.0324691774551</v>
      </c>
      <c r="U68" s="56">
        <f>推定結果!$B$19*鉄鋼業!M68/鉄鋼業!I68</f>
        <v>1168.2009269761786</v>
      </c>
      <c r="V68" s="72">
        <f t="shared" si="4"/>
        <v>0.30579648389712855</v>
      </c>
      <c r="W68" s="72"/>
      <c r="X68">
        <v>8207</v>
      </c>
      <c r="Y68" t="s">
        <v>50</v>
      </c>
      <c r="Z68" s="56">
        <v>1516.7031981231098</v>
      </c>
      <c r="AA68" s="45">
        <v>1178600</v>
      </c>
    </row>
    <row r="69" spans="1:27" x14ac:dyDescent="0.15">
      <c r="A69" s="40">
        <v>13108</v>
      </c>
      <c r="B69" s="41" t="s">
        <v>99</v>
      </c>
      <c r="C69" s="42">
        <v>23</v>
      </c>
      <c r="D69" s="43" t="s">
        <v>22</v>
      </c>
      <c r="E69" s="44">
        <v>2005</v>
      </c>
      <c r="F69" s="45">
        <v>22</v>
      </c>
      <c r="G69" s="45">
        <v>9</v>
      </c>
      <c r="H69" s="45" t="s">
        <v>23</v>
      </c>
      <c r="I69" s="45">
        <v>564</v>
      </c>
      <c r="J69" s="45">
        <v>260157</v>
      </c>
      <c r="K69" s="45">
        <v>2230963</v>
      </c>
      <c r="L69" s="45">
        <v>3416952</v>
      </c>
      <c r="M69" s="45">
        <v>1135787</v>
      </c>
      <c r="N69" s="45">
        <v>1213997</v>
      </c>
      <c r="O69" s="27">
        <v>65</v>
      </c>
      <c r="P69" s="22">
        <f t="shared" ref="P69:P132" si="5">LN(M69)</f>
        <v>13.942836360682911</v>
      </c>
      <c r="Q69" s="22">
        <f t="shared" ref="Q69:Q132" si="6">LN(N69)</f>
        <v>14.009428779428839</v>
      </c>
      <c r="R69" s="22">
        <f t="shared" ref="R69:R132" si="7">LN(I69)</f>
        <v>6.3350542514980592</v>
      </c>
      <c r="S69" s="62">
        <f t="shared" si="3"/>
        <v>461.27127659574467</v>
      </c>
      <c r="T69" s="68">
        <f>推定結果!$B$19*EXP(推定結果!$B$17)*鉄鋼業!N69^推定結果!$B$18*鉄鋼業!I69^(推定結果!$B$19-1)</f>
        <v>1560.7112719910426</v>
      </c>
      <c r="U69" s="56">
        <f>推定結果!$B$19*鉄鋼業!M69/鉄鋼業!I69</f>
        <v>1471.3221239692675</v>
      </c>
      <c r="V69" s="72">
        <f t="shared" si="4"/>
        <v>0.22905439136035188</v>
      </c>
      <c r="W69" s="72"/>
      <c r="X69">
        <v>1213</v>
      </c>
      <c r="Y69" t="s">
        <v>29</v>
      </c>
      <c r="Z69" s="56">
        <v>1503.514366626757</v>
      </c>
      <c r="AA69" s="45">
        <v>2285867</v>
      </c>
    </row>
    <row r="70" spans="1:27" x14ac:dyDescent="0.15">
      <c r="A70" s="40">
        <v>28101</v>
      </c>
      <c r="B70" s="41" t="s">
        <v>230</v>
      </c>
      <c r="C70" s="42">
        <v>23</v>
      </c>
      <c r="D70" s="43" t="s">
        <v>22</v>
      </c>
      <c r="E70" s="44">
        <v>2005</v>
      </c>
      <c r="F70" s="45">
        <v>6</v>
      </c>
      <c r="G70" s="45">
        <v>5</v>
      </c>
      <c r="H70" s="45" t="s">
        <v>23</v>
      </c>
      <c r="I70" s="45">
        <v>358</v>
      </c>
      <c r="J70" s="45">
        <v>195795</v>
      </c>
      <c r="K70" s="45">
        <v>2711607</v>
      </c>
      <c r="L70" s="45">
        <v>3341404</v>
      </c>
      <c r="M70" s="45">
        <v>605040</v>
      </c>
      <c r="N70" s="45">
        <v>1068269</v>
      </c>
      <c r="O70" s="27">
        <v>66</v>
      </c>
      <c r="P70" s="22">
        <f t="shared" si="5"/>
        <v>13.313049850529911</v>
      </c>
      <c r="Q70" s="22">
        <f t="shared" si="6"/>
        <v>13.88155013944686</v>
      </c>
      <c r="R70" s="22">
        <f t="shared" si="7"/>
        <v>5.8805329864007003</v>
      </c>
      <c r="S70" s="62">
        <f t="shared" ref="S70:S133" si="8">J70/I70</f>
        <v>546.91340782122904</v>
      </c>
      <c r="T70" s="68">
        <f>推定結果!$B$19*EXP(推定結果!$B$17)*鉄鋼業!N70^推定結果!$B$18*鉄鋼業!I70^(推定結果!$B$19-1)</f>
        <v>1673.1453714595671</v>
      </c>
      <c r="U70" s="56">
        <f>推定結果!$B$19*鉄鋼業!M70/鉄鋼業!I70</f>
        <v>1234.7841229552432</v>
      </c>
      <c r="V70" s="72">
        <f t="shared" ref="V70:V133" si="9">J70/M70</f>
        <v>0.32360670368901229</v>
      </c>
      <c r="W70" s="72"/>
      <c r="X70">
        <v>12227</v>
      </c>
      <c r="Y70" t="s">
        <v>96</v>
      </c>
      <c r="Z70" s="56">
        <v>1477.1616820066131</v>
      </c>
      <c r="AA70" s="45">
        <v>6900969</v>
      </c>
    </row>
    <row r="71" spans="1:27" x14ac:dyDescent="0.15">
      <c r="A71" s="40">
        <v>21201</v>
      </c>
      <c r="B71" s="41" t="s">
        <v>141</v>
      </c>
      <c r="C71" s="42">
        <v>23</v>
      </c>
      <c r="D71" s="43" t="s">
        <v>22</v>
      </c>
      <c r="E71" s="44">
        <v>2005</v>
      </c>
      <c r="F71" s="45">
        <v>10</v>
      </c>
      <c r="G71" s="45">
        <v>8</v>
      </c>
      <c r="H71" s="45" t="s">
        <v>23</v>
      </c>
      <c r="I71" s="45">
        <v>552</v>
      </c>
      <c r="J71" s="45">
        <v>294495</v>
      </c>
      <c r="K71" s="45">
        <v>1769216</v>
      </c>
      <c r="L71" s="45">
        <v>3247480</v>
      </c>
      <c r="M71" s="45">
        <v>1410594</v>
      </c>
      <c r="N71" s="45">
        <v>856628</v>
      </c>
      <c r="O71" s="27">
        <v>67</v>
      </c>
      <c r="P71" s="22">
        <f t="shared" si="5"/>
        <v>14.159521450238024</v>
      </c>
      <c r="Q71" s="22">
        <f t="shared" si="6"/>
        <v>13.660759030997854</v>
      </c>
      <c r="R71" s="22">
        <f t="shared" si="7"/>
        <v>6.313548046277095</v>
      </c>
      <c r="S71" s="62">
        <f t="shared" si="8"/>
        <v>533.50543478260875</v>
      </c>
      <c r="T71" s="68">
        <f>推定結果!$B$19*EXP(推定結果!$B$17)*鉄鋼業!N71^推定結果!$B$18*鉄鋼業!I71^(推定結果!$B$19-1)</f>
        <v>1359.0198203569032</v>
      </c>
      <c r="U71" s="56">
        <f>推定結果!$B$19*鉄鋼業!M71/鉄鋼業!I71</f>
        <v>1867.0370245573129</v>
      </c>
      <c r="V71" s="72">
        <f t="shared" si="9"/>
        <v>0.20877375063271217</v>
      </c>
      <c r="W71" s="72"/>
      <c r="X71">
        <v>20214</v>
      </c>
      <c r="Y71" t="s">
        <v>139</v>
      </c>
      <c r="Z71" s="56">
        <v>1454.2089583566844</v>
      </c>
      <c r="AA71" s="45">
        <v>690759</v>
      </c>
    </row>
    <row r="72" spans="1:27" x14ac:dyDescent="0.15">
      <c r="A72" s="40">
        <v>27208</v>
      </c>
      <c r="B72" s="41" t="s">
        <v>212</v>
      </c>
      <c r="C72" s="42">
        <v>23</v>
      </c>
      <c r="D72" s="43" t="s">
        <v>22</v>
      </c>
      <c r="E72" s="44">
        <v>2005</v>
      </c>
      <c r="F72" s="45">
        <v>21</v>
      </c>
      <c r="G72" s="45">
        <v>15</v>
      </c>
      <c r="H72" s="45" t="s">
        <v>23</v>
      </c>
      <c r="I72" s="45">
        <v>920</v>
      </c>
      <c r="J72" s="45">
        <v>431533</v>
      </c>
      <c r="K72" s="45">
        <v>1863020</v>
      </c>
      <c r="L72" s="45">
        <v>3236082</v>
      </c>
      <c r="M72" s="45">
        <v>1310444</v>
      </c>
      <c r="N72" s="45">
        <v>1054383</v>
      </c>
      <c r="O72" s="27">
        <v>68</v>
      </c>
      <c r="P72" s="22">
        <f t="shared" si="5"/>
        <v>14.085876569050807</v>
      </c>
      <c r="Q72" s="22">
        <f t="shared" si="6"/>
        <v>13.868466319686899</v>
      </c>
      <c r="R72" s="22">
        <f t="shared" si="7"/>
        <v>6.8243736700430864</v>
      </c>
      <c r="S72" s="62">
        <f t="shared" si="8"/>
        <v>469.05760869565216</v>
      </c>
      <c r="T72" s="68">
        <f>推定結果!$B$19*EXP(推定結果!$B$17)*鉄鋼業!N72^推定結果!$B$18*鉄鋼業!I72^(推定結果!$B$19-1)</f>
        <v>1290.5144967671399</v>
      </c>
      <c r="U72" s="56">
        <f>推定結果!$B$19*鉄鋼業!M72/鉄鋼業!I72</f>
        <v>1040.688163968789</v>
      </c>
      <c r="V72" s="72">
        <f t="shared" si="9"/>
        <v>0.32930289276001112</v>
      </c>
      <c r="W72" s="72"/>
      <c r="X72">
        <v>7210</v>
      </c>
      <c r="Y72" t="s">
        <v>47</v>
      </c>
      <c r="Z72" s="56">
        <v>1448.9634823590779</v>
      </c>
      <c r="AA72" s="45">
        <v>93199</v>
      </c>
    </row>
    <row r="73" spans="1:27" x14ac:dyDescent="0.15">
      <c r="A73" s="40">
        <v>23213</v>
      </c>
      <c r="B73" s="41" t="s">
        <v>175</v>
      </c>
      <c r="C73" s="42">
        <v>23</v>
      </c>
      <c r="D73" s="43" t="s">
        <v>22</v>
      </c>
      <c r="E73" s="44">
        <v>2005</v>
      </c>
      <c r="F73" s="45">
        <v>39</v>
      </c>
      <c r="G73" s="45">
        <v>26</v>
      </c>
      <c r="H73" s="45" t="s">
        <v>23</v>
      </c>
      <c r="I73" s="45">
        <v>1062</v>
      </c>
      <c r="J73" s="45">
        <v>471576</v>
      </c>
      <c r="K73" s="45">
        <v>1564441</v>
      </c>
      <c r="L73" s="45">
        <v>3220702</v>
      </c>
      <c r="M73" s="45">
        <v>1581205</v>
      </c>
      <c r="N73" s="45">
        <v>1156479</v>
      </c>
      <c r="O73" s="27">
        <v>69</v>
      </c>
      <c r="P73" s="22">
        <f t="shared" si="5"/>
        <v>14.273697772554993</v>
      </c>
      <c r="Q73" s="22">
        <f t="shared" si="6"/>
        <v>13.960890602252711</v>
      </c>
      <c r="R73" s="22">
        <f t="shared" si="7"/>
        <v>6.9679092018018842</v>
      </c>
      <c r="S73" s="62">
        <f t="shared" si="8"/>
        <v>444.045197740113</v>
      </c>
      <c r="T73" s="68">
        <f>推定結果!$B$19*EXP(推定結果!$B$17)*鉄鋼業!N73^推定結果!$B$18*鉄鋼業!I73^(推定結果!$B$19-1)</f>
        <v>1289.9345448947956</v>
      </c>
      <c r="U73" s="56">
        <f>推定結果!$B$19*鉄鋼業!M73/鉄鋼業!I73</f>
        <v>1087.8114809100191</v>
      </c>
      <c r="V73" s="72">
        <f t="shared" si="9"/>
        <v>0.2982383688389551</v>
      </c>
      <c r="W73" s="72"/>
      <c r="X73">
        <v>11216</v>
      </c>
      <c r="Y73" t="s">
        <v>76</v>
      </c>
      <c r="Z73" s="56">
        <v>1430.0075047157609</v>
      </c>
      <c r="AA73" s="45">
        <v>256994</v>
      </c>
    </row>
    <row r="74" spans="1:27" x14ac:dyDescent="0.15">
      <c r="A74" s="40">
        <v>8230</v>
      </c>
      <c r="B74" s="41" t="s">
        <v>57</v>
      </c>
      <c r="C74" s="42">
        <v>23</v>
      </c>
      <c r="D74" s="43" t="s">
        <v>22</v>
      </c>
      <c r="E74" s="44">
        <v>2005</v>
      </c>
      <c r="F74" s="45">
        <v>4</v>
      </c>
      <c r="G74" s="45">
        <v>3</v>
      </c>
      <c r="H74" s="45">
        <v>1</v>
      </c>
      <c r="I74" s="45">
        <v>550</v>
      </c>
      <c r="J74" s="45">
        <v>222658</v>
      </c>
      <c r="K74" s="45">
        <v>1716962</v>
      </c>
      <c r="L74" s="45">
        <v>3042529</v>
      </c>
      <c r="M74" s="45">
        <v>1267097</v>
      </c>
      <c r="N74" s="45">
        <v>479528</v>
      </c>
      <c r="O74" s="27">
        <v>70</v>
      </c>
      <c r="P74" s="22">
        <f t="shared" si="5"/>
        <v>14.052239015173116</v>
      </c>
      <c r="Q74" s="22">
        <f t="shared" si="6"/>
        <v>13.080557565761341</v>
      </c>
      <c r="R74" s="22">
        <f t="shared" si="7"/>
        <v>6.3099182782265162</v>
      </c>
      <c r="S74" s="62">
        <f t="shared" si="8"/>
        <v>404.83272727272725</v>
      </c>
      <c r="T74" s="68">
        <f>推定結果!$B$19*EXP(推定結果!$B$17)*鉄鋼業!N74^推定結果!$B$18*鉄鋼業!I74^(推定結果!$B$19-1)</f>
        <v>1070.1878590616491</v>
      </c>
      <c r="U74" s="56">
        <f>推定結果!$B$19*鉄鋼業!M74/鉄鋼業!I74</f>
        <v>1683.2055290355884</v>
      </c>
      <c r="V74" s="72">
        <f t="shared" si="9"/>
        <v>0.17572293202493575</v>
      </c>
      <c r="W74" s="72"/>
      <c r="X74">
        <v>37201</v>
      </c>
      <c r="Y74" t="s">
        <v>263</v>
      </c>
      <c r="Z74" s="56">
        <v>1416.4290290748206</v>
      </c>
      <c r="AA74" s="45">
        <v>1095827</v>
      </c>
    </row>
    <row r="75" spans="1:27" x14ac:dyDescent="0.15">
      <c r="A75" s="40">
        <v>23212</v>
      </c>
      <c r="B75" s="41" t="s">
        <v>174</v>
      </c>
      <c r="C75" s="42">
        <v>23</v>
      </c>
      <c r="D75" s="43" t="s">
        <v>22</v>
      </c>
      <c r="E75" s="44">
        <v>2005</v>
      </c>
      <c r="F75" s="45">
        <v>9</v>
      </c>
      <c r="G75" s="45">
        <v>8</v>
      </c>
      <c r="H75" s="45" t="s">
        <v>23</v>
      </c>
      <c r="I75" s="45">
        <v>249</v>
      </c>
      <c r="J75" s="45">
        <v>130477</v>
      </c>
      <c r="K75" s="45">
        <v>2501806</v>
      </c>
      <c r="L75" s="45">
        <v>2989383</v>
      </c>
      <c r="M75" s="45">
        <v>466009</v>
      </c>
      <c r="N75" s="45">
        <v>130123</v>
      </c>
      <c r="O75" s="27">
        <v>71</v>
      </c>
      <c r="P75" s="22">
        <f t="shared" si="5"/>
        <v>13.051960226226004</v>
      </c>
      <c r="Q75" s="22">
        <f t="shared" si="6"/>
        <v>11.776235435962457</v>
      </c>
      <c r="R75" s="22">
        <f t="shared" si="7"/>
        <v>5.5174528964647074</v>
      </c>
      <c r="S75" s="62">
        <f t="shared" si="8"/>
        <v>524.00401606425703</v>
      </c>
      <c r="T75" s="68">
        <f>推定結果!$B$19*EXP(推定結果!$B$17)*鉄鋼業!N75^推定結果!$B$18*鉄鋼業!I75^(推定結果!$B$19-1)</f>
        <v>772.58511397449115</v>
      </c>
      <c r="U75" s="56">
        <f>推定結果!$B$19*鉄鋼業!M75/鉄鋼業!I75</f>
        <v>1367.3664918753523</v>
      </c>
      <c r="V75" s="72">
        <f t="shared" si="9"/>
        <v>0.27998815473520899</v>
      </c>
      <c r="W75" s="72"/>
      <c r="X75">
        <v>16201</v>
      </c>
      <c r="Y75" t="s">
        <v>124</v>
      </c>
      <c r="Z75" s="56">
        <v>1404.8998109429201</v>
      </c>
      <c r="AA75" s="45">
        <v>2620273</v>
      </c>
    </row>
    <row r="76" spans="1:27" x14ac:dyDescent="0.15">
      <c r="A76" s="40">
        <v>15202</v>
      </c>
      <c r="B76" s="41" t="s">
        <v>118</v>
      </c>
      <c r="C76" s="42">
        <v>23</v>
      </c>
      <c r="D76" s="43" t="s">
        <v>22</v>
      </c>
      <c r="E76" s="44">
        <v>2005</v>
      </c>
      <c r="F76" s="45">
        <v>26</v>
      </c>
      <c r="G76" s="45">
        <v>22</v>
      </c>
      <c r="H76" s="45" t="s">
        <v>23</v>
      </c>
      <c r="I76" s="45">
        <v>881</v>
      </c>
      <c r="J76" s="45">
        <v>401536</v>
      </c>
      <c r="K76" s="45">
        <v>1858445</v>
      </c>
      <c r="L76" s="45">
        <v>2971297</v>
      </c>
      <c r="M76" s="45">
        <v>1062666</v>
      </c>
      <c r="N76" s="45">
        <v>1232056</v>
      </c>
      <c r="O76" s="27">
        <v>72</v>
      </c>
      <c r="P76" s="22">
        <f t="shared" si="5"/>
        <v>13.876291402871365</v>
      </c>
      <c r="Q76" s="22">
        <f t="shared" si="6"/>
        <v>14.02419487658803</v>
      </c>
      <c r="R76" s="22">
        <f t="shared" si="7"/>
        <v>6.7810576259361799</v>
      </c>
      <c r="S76" s="62">
        <f t="shared" si="8"/>
        <v>455.77298524404085</v>
      </c>
      <c r="T76" s="68">
        <f>推定結果!$B$19*EXP(推定結果!$B$17)*鉄鋼業!N76^推定結果!$B$18*鉄鋼業!I76^(推定結果!$B$19-1)</f>
        <v>1392.5014229681121</v>
      </c>
      <c r="U76" s="56">
        <f>推定結果!$B$19*鉄鋼業!M76/鉄鋼業!I76</f>
        <v>881.27378811018036</v>
      </c>
      <c r="V76" s="72">
        <f t="shared" si="9"/>
        <v>0.37785720066323758</v>
      </c>
      <c r="W76" s="72"/>
      <c r="X76">
        <v>33201</v>
      </c>
      <c r="Y76" t="s">
        <v>246</v>
      </c>
      <c r="Z76" s="56">
        <v>1402.9095061595351</v>
      </c>
      <c r="AA76" s="45">
        <v>2286567</v>
      </c>
    </row>
    <row r="77" spans="1:27" x14ac:dyDescent="0.15">
      <c r="A77" s="40">
        <v>12216</v>
      </c>
      <c r="B77" s="41" t="s">
        <v>91</v>
      </c>
      <c r="C77" s="42">
        <v>23</v>
      </c>
      <c r="D77" s="43" t="s">
        <v>22</v>
      </c>
      <c r="E77" s="44">
        <v>2005</v>
      </c>
      <c r="F77" s="45">
        <v>6</v>
      </c>
      <c r="G77" s="45">
        <v>4</v>
      </c>
      <c r="H77" s="45">
        <v>1</v>
      </c>
      <c r="I77" s="45">
        <v>691</v>
      </c>
      <c r="J77" s="45">
        <v>405479</v>
      </c>
      <c r="K77" s="45">
        <v>1761293</v>
      </c>
      <c r="L77" s="45">
        <v>2891541</v>
      </c>
      <c r="M77" s="45">
        <v>1099996</v>
      </c>
      <c r="N77" s="45">
        <v>1379201</v>
      </c>
      <c r="O77" s="27">
        <v>73</v>
      </c>
      <c r="P77" s="22">
        <f t="shared" si="5"/>
        <v>13.910817101398351</v>
      </c>
      <c r="Q77" s="22">
        <f t="shared" si="6"/>
        <v>14.137014903949307</v>
      </c>
      <c r="R77" s="22">
        <f t="shared" si="7"/>
        <v>6.5381398237676702</v>
      </c>
      <c r="S77" s="62">
        <f t="shared" si="8"/>
        <v>586.80028943560058</v>
      </c>
      <c r="T77" s="68">
        <f>推定結果!$B$19*EXP(推定結果!$B$17)*鉄鋼業!N77^推定結果!$B$18*鉄鋼業!I77^(推定結果!$B$19-1)</f>
        <v>1557.667444374106</v>
      </c>
      <c r="U77" s="56">
        <f>推定結果!$B$19*鉄鋼業!M77/鉄鋼業!I77</f>
        <v>1163.0624495887002</v>
      </c>
      <c r="V77" s="72">
        <f t="shared" si="9"/>
        <v>0.36861861315859329</v>
      </c>
      <c r="W77" s="72"/>
      <c r="X77">
        <v>27227</v>
      </c>
      <c r="Y77" t="s">
        <v>227</v>
      </c>
      <c r="Z77" s="56">
        <v>1402.6306929838192</v>
      </c>
      <c r="AA77" s="45">
        <v>9088977</v>
      </c>
    </row>
    <row r="78" spans="1:27" x14ac:dyDescent="0.15">
      <c r="A78" s="40">
        <v>23114</v>
      </c>
      <c r="B78" s="41" t="s">
        <v>165</v>
      </c>
      <c r="C78" s="42">
        <v>23</v>
      </c>
      <c r="D78" s="43" t="s">
        <v>22</v>
      </c>
      <c r="E78" s="44">
        <v>2005</v>
      </c>
      <c r="F78" s="45">
        <v>14</v>
      </c>
      <c r="G78" s="45">
        <v>6</v>
      </c>
      <c r="H78" s="45" t="s">
        <v>23</v>
      </c>
      <c r="I78" s="45">
        <v>482</v>
      </c>
      <c r="J78" s="45">
        <v>275231</v>
      </c>
      <c r="K78" s="45">
        <v>1917292</v>
      </c>
      <c r="L78" s="45">
        <v>2886361</v>
      </c>
      <c r="M78" s="45">
        <v>925637</v>
      </c>
      <c r="N78" s="45">
        <v>590857</v>
      </c>
      <c r="O78" s="27">
        <v>74</v>
      </c>
      <c r="P78" s="22">
        <f t="shared" si="5"/>
        <v>13.738237428133536</v>
      </c>
      <c r="Q78" s="22">
        <f t="shared" si="6"/>
        <v>13.289329304335563</v>
      </c>
      <c r="R78" s="22">
        <f t="shared" si="7"/>
        <v>6.1779441140506002</v>
      </c>
      <c r="S78" s="62">
        <f t="shared" si="8"/>
        <v>571.01867219917017</v>
      </c>
      <c r="T78" s="68">
        <f>推定結果!$B$19*EXP(推定結果!$B$17)*鉄鋼業!N78^推定結果!$B$18*鉄鋼業!I78^(推定結果!$B$19-1)</f>
        <v>1208.8998260796043</v>
      </c>
      <c r="U78" s="56">
        <f>推定結果!$B$19*鉄鋼業!M78/鉄鋼業!I78</f>
        <v>1403.083908092947</v>
      </c>
      <c r="V78" s="72">
        <f t="shared" si="9"/>
        <v>0.29734226267964653</v>
      </c>
      <c r="W78" s="72"/>
      <c r="X78">
        <v>1203</v>
      </c>
      <c r="Y78" t="s">
        <v>26</v>
      </c>
      <c r="Z78" s="56">
        <v>1396.0330151973092</v>
      </c>
      <c r="AA78" s="45">
        <v>1254727</v>
      </c>
    </row>
    <row r="79" spans="1:27" x14ac:dyDescent="0.15">
      <c r="A79" s="40">
        <v>34212</v>
      </c>
      <c r="B79" s="41" t="s">
        <v>256</v>
      </c>
      <c r="C79" s="42">
        <v>23</v>
      </c>
      <c r="D79" s="43" t="s">
        <v>22</v>
      </c>
      <c r="E79" s="44">
        <v>2005</v>
      </c>
      <c r="F79" s="45">
        <v>13</v>
      </c>
      <c r="G79" s="45">
        <v>12</v>
      </c>
      <c r="H79" s="45" t="s">
        <v>23</v>
      </c>
      <c r="I79" s="45">
        <v>511</v>
      </c>
      <c r="J79" s="45">
        <v>275452</v>
      </c>
      <c r="K79" s="45">
        <v>1643491</v>
      </c>
      <c r="L79" s="45">
        <v>2790721</v>
      </c>
      <c r="M79" s="45">
        <v>1100002</v>
      </c>
      <c r="N79" s="45">
        <v>637295</v>
      </c>
      <c r="O79" s="27">
        <v>75</v>
      </c>
      <c r="P79" s="22">
        <f t="shared" si="5"/>
        <v>13.910822555948764</v>
      </c>
      <c r="Q79" s="22">
        <f t="shared" si="6"/>
        <v>13.364987935672989</v>
      </c>
      <c r="R79" s="22">
        <f t="shared" si="7"/>
        <v>6.2363695902037044</v>
      </c>
      <c r="S79" s="62">
        <f t="shared" si="8"/>
        <v>539.04500978473584</v>
      </c>
      <c r="T79" s="68">
        <f>推定結果!$B$19*EXP(推定結果!$B$17)*鉄鋼業!N79^推定結果!$B$18*鉄鋼業!I79^(推定結果!$B$19-1)</f>
        <v>1227.8393073284815</v>
      </c>
      <c r="U79" s="56">
        <f>推定結果!$B$19*鉄鋼業!M79/鉄鋼業!I79</f>
        <v>1572.7603451464543</v>
      </c>
      <c r="V79" s="72">
        <f t="shared" si="9"/>
        <v>0.25041045379917493</v>
      </c>
      <c r="W79" s="72"/>
      <c r="X79">
        <v>15202</v>
      </c>
      <c r="Y79" t="s">
        <v>118</v>
      </c>
      <c r="Z79" s="56">
        <v>1392.5014229681121</v>
      </c>
      <c r="AA79" s="45">
        <v>2971297</v>
      </c>
    </row>
    <row r="80" spans="1:27" x14ac:dyDescent="0.15">
      <c r="A80" s="40">
        <v>23207</v>
      </c>
      <c r="B80" s="41" t="s">
        <v>170</v>
      </c>
      <c r="C80" s="42">
        <v>23</v>
      </c>
      <c r="D80" s="43" t="s">
        <v>22</v>
      </c>
      <c r="E80" s="44">
        <v>2005</v>
      </c>
      <c r="F80" s="45">
        <v>6</v>
      </c>
      <c r="G80" s="45">
        <v>4</v>
      </c>
      <c r="H80" s="45" t="s">
        <v>23</v>
      </c>
      <c r="I80" s="45">
        <v>427</v>
      </c>
      <c r="J80" s="45">
        <v>251597</v>
      </c>
      <c r="K80" s="45">
        <v>1902967</v>
      </c>
      <c r="L80" s="45">
        <v>2776739</v>
      </c>
      <c r="M80" s="45">
        <v>835379</v>
      </c>
      <c r="N80" s="45">
        <v>739021</v>
      </c>
      <c r="O80" s="27">
        <v>76</v>
      </c>
      <c r="P80" s="22">
        <f t="shared" si="5"/>
        <v>13.63564079307065</v>
      </c>
      <c r="Q80" s="22">
        <f t="shared" si="6"/>
        <v>13.513081616306021</v>
      </c>
      <c r="R80" s="22">
        <f t="shared" si="7"/>
        <v>6.0567840132286248</v>
      </c>
      <c r="S80" s="62">
        <f t="shared" si="8"/>
        <v>589.22014051522251</v>
      </c>
      <c r="T80" s="68">
        <f>推定結果!$B$19*EXP(推定結果!$B$17)*鉄鋼業!N80^推定結果!$B$18*鉄鋼業!I80^(推定結果!$B$19-1)</f>
        <v>1370.0790127073315</v>
      </c>
      <c r="U80" s="56">
        <f>推定結果!$B$19*鉄鋼業!M80/鉄鋼業!I80</f>
        <v>1429.3732640139058</v>
      </c>
      <c r="V80" s="72">
        <f t="shared" si="9"/>
        <v>0.30117707052726966</v>
      </c>
      <c r="W80" s="72"/>
      <c r="X80">
        <v>22101</v>
      </c>
      <c r="Y80" t="s">
        <v>148</v>
      </c>
      <c r="Z80" s="56">
        <v>1391.5719333985896</v>
      </c>
      <c r="AA80" s="45">
        <v>249997</v>
      </c>
    </row>
    <row r="81" spans="1:27" x14ac:dyDescent="0.15">
      <c r="A81" s="40">
        <v>14213</v>
      </c>
      <c r="B81" s="41" t="s">
        <v>115</v>
      </c>
      <c r="C81" s="42">
        <v>23</v>
      </c>
      <c r="D81" s="43" t="s">
        <v>22</v>
      </c>
      <c r="E81" s="44">
        <v>2005</v>
      </c>
      <c r="F81" s="45">
        <v>7</v>
      </c>
      <c r="G81" s="45">
        <v>4</v>
      </c>
      <c r="H81" s="45" t="s">
        <v>23</v>
      </c>
      <c r="I81" s="45">
        <v>468</v>
      </c>
      <c r="J81" s="45">
        <v>223928</v>
      </c>
      <c r="K81" s="45">
        <v>2014728</v>
      </c>
      <c r="L81" s="45">
        <v>2773676</v>
      </c>
      <c r="M81" s="45">
        <v>726889</v>
      </c>
      <c r="N81" s="45">
        <v>374049</v>
      </c>
      <c r="O81" s="27">
        <v>77</v>
      </c>
      <c r="P81" s="22">
        <f t="shared" si="5"/>
        <v>13.496529062602688</v>
      </c>
      <c r="Q81" s="22">
        <f t="shared" si="6"/>
        <v>12.832142083857597</v>
      </c>
      <c r="R81" s="22">
        <f t="shared" si="7"/>
        <v>6.1484682959176471</v>
      </c>
      <c r="S81" s="62">
        <f t="shared" si="8"/>
        <v>478.47863247863251</v>
      </c>
      <c r="T81" s="68">
        <f>推定結果!$B$19*EXP(推定結果!$B$17)*鉄鋼業!N81^推定結果!$B$18*鉄鋼業!I81^(推定結果!$B$19-1)</f>
        <v>1008.6459537483759</v>
      </c>
      <c r="U81" s="56">
        <f>推定結果!$B$19*鉄鋼業!M81/鉄鋼業!I81</f>
        <v>1134.781428216625</v>
      </c>
      <c r="V81" s="72">
        <f t="shared" si="9"/>
        <v>0.30806354202636166</v>
      </c>
      <c r="W81" s="72"/>
      <c r="X81">
        <v>27125</v>
      </c>
      <c r="Y81" t="s">
        <v>205</v>
      </c>
      <c r="Z81" s="56">
        <v>1371.717679866362</v>
      </c>
      <c r="AA81" s="45">
        <v>4187545</v>
      </c>
    </row>
    <row r="82" spans="1:27" x14ac:dyDescent="0.15">
      <c r="A82" s="40">
        <v>9209</v>
      </c>
      <c r="B82" s="41" t="s">
        <v>64</v>
      </c>
      <c r="C82" s="42">
        <v>23</v>
      </c>
      <c r="D82" s="43" t="s">
        <v>22</v>
      </c>
      <c r="E82" s="44">
        <v>2005</v>
      </c>
      <c r="F82" s="45">
        <v>8</v>
      </c>
      <c r="G82" s="45">
        <v>3</v>
      </c>
      <c r="H82" s="45">
        <v>1</v>
      </c>
      <c r="I82" s="45">
        <v>591</v>
      </c>
      <c r="J82" s="45">
        <v>403930</v>
      </c>
      <c r="K82" s="45">
        <v>1793569</v>
      </c>
      <c r="L82" s="45">
        <v>2765129</v>
      </c>
      <c r="M82" s="45">
        <v>935160</v>
      </c>
      <c r="N82" s="45">
        <v>590373</v>
      </c>
      <c r="O82" s="27">
        <v>78</v>
      </c>
      <c r="P82" s="22">
        <f t="shared" si="5"/>
        <v>13.748472916625607</v>
      </c>
      <c r="Q82" s="22">
        <f t="shared" si="6"/>
        <v>13.288509819515356</v>
      </c>
      <c r="R82" s="22">
        <f t="shared" si="7"/>
        <v>6.3818160174060985</v>
      </c>
      <c r="S82" s="62">
        <f t="shared" si="8"/>
        <v>683.46869712351941</v>
      </c>
      <c r="T82" s="68">
        <f>推定結果!$B$19*EXP(推定結果!$B$17)*鉄鋼業!N82^推定結果!$B$18*鉄鋼業!I82^(推定結果!$B$19-1)</f>
        <v>1143.9101016938612</v>
      </c>
      <c r="U82" s="56">
        <f>推定結果!$B$19*鉄鋼業!M82/鉄鋼業!I82</f>
        <v>1156.081408865394</v>
      </c>
      <c r="V82" s="72">
        <f t="shared" si="9"/>
        <v>0.43193678087172249</v>
      </c>
      <c r="W82" s="72"/>
      <c r="X82">
        <v>23207</v>
      </c>
      <c r="Y82" t="s">
        <v>170</v>
      </c>
      <c r="Z82" s="56">
        <v>1370.0790127073315</v>
      </c>
      <c r="AA82" s="45">
        <v>2776739</v>
      </c>
    </row>
    <row r="83" spans="1:27" x14ac:dyDescent="0.15">
      <c r="A83" s="40">
        <v>16201</v>
      </c>
      <c r="B83" s="41" t="s">
        <v>124</v>
      </c>
      <c r="C83" s="42">
        <v>23</v>
      </c>
      <c r="D83" s="43" t="s">
        <v>22</v>
      </c>
      <c r="E83" s="44">
        <v>2005</v>
      </c>
      <c r="F83" s="45">
        <v>12</v>
      </c>
      <c r="G83" s="45">
        <v>11</v>
      </c>
      <c r="H83" s="45" t="s">
        <v>23</v>
      </c>
      <c r="I83" s="45">
        <v>773</v>
      </c>
      <c r="J83" s="45">
        <v>407483</v>
      </c>
      <c r="K83" s="45">
        <v>1656022</v>
      </c>
      <c r="L83" s="45">
        <v>2620273</v>
      </c>
      <c r="M83" s="45">
        <v>929028</v>
      </c>
      <c r="N83" s="45">
        <v>1155949</v>
      </c>
      <c r="O83" s="27">
        <v>79</v>
      </c>
      <c r="P83" s="22">
        <f t="shared" si="5"/>
        <v>13.741894157277191</v>
      </c>
      <c r="Q83" s="22">
        <f t="shared" si="6"/>
        <v>13.960432209594188</v>
      </c>
      <c r="R83" s="22">
        <f t="shared" si="7"/>
        <v>6.6502790485874224</v>
      </c>
      <c r="S83" s="62">
        <f t="shared" si="8"/>
        <v>527.14489003880988</v>
      </c>
      <c r="T83" s="68">
        <f>推定結果!$B$19*EXP(推定結果!$B$17)*鉄鋼業!N83^推定結果!$B$18*鉄鋼業!I83^(推定結果!$B$19-1)</f>
        <v>1404.8998109429201</v>
      </c>
      <c r="U83" s="56">
        <f>推定結果!$B$19*鉄鋼業!M83/鉄鋼業!I83</f>
        <v>878.09051371829219</v>
      </c>
      <c r="V83" s="72">
        <f t="shared" si="9"/>
        <v>0.43861218391695406</v>
      </c>
      <c r="W83" s="72"/>
      <c r="X83">
        <v>27206</v>
      </c>
      <c r="Y83" t="s">
        <v>210</v>
      </c>
      <c r="Z83" s="56">
        <v>1368.797821300519</v>
      </c>
      <c r="AA83" s="45">
        <v>1547337</v>
      </c>
    </row>
    <row r="84" spans="1:27" x14ac:dyDescent="0.15">
      <c r="A84" s="40">
        <v>43211</v>
      </c>
      <c r="B84" s="41" t="s">
        <v>286</v>
      </c>
      <c r="C84" s="42">
        <v>23</v>
      </c>
      <c r="D84" s="43" t="s">
        <v>22</v>
      </c>
      <c r="E84" s="44">
        <v>2005</v>
      </c>
      <c r="F84" s="45">
        <v>3</v>
      </c>
      <c r="G84" s="45">
        <v>3</v>
      </c>
      <c r="H84" s="45" t="s">
        <v>23</v>
      </c>
      <c r="I84" s="45">
        <v>238</v>
      </c>
      <c r="J84" s="45">
        <v>151697</v>
      </c>
      <c r="K84" s="45">
        <v>1342274</v>
      </c>
      <c r="L84" s="45">
        <v>2559920</v>
      </c>
      <c r="M84" s="45">
        <v>1161073</v>
      </c>
      <c r="N84" s="45">
        <v>670456</v>
      </c>
      <c r="O84" s="27">
        <v>80</v>
      </c>
      <c r="P84" s="22">
        <f t="shared" si="5"/>
        <v>13.964855135533682</v>
      </c>
      <c r="Q84" s="22">
        <f t="shared" si="6"/>
        <v>13.415713356880959</v>
      </c>
      <c r="R84" s="22">
        <f t="shared" si="7"/>
        <v>5.472270673671475</v>
      </c>
      <c r="S84" s="62">
        <f t="shared" si="8"/>
        <v>637.38235294117646</v>
      </c>
      <c r="T84" s="68">
        <f>推定結果!$B$19*EXP(推定結果!$B$17)*鉄鋼業!N84^推定結果!$B$18*鉄鋼業!I84^(推定結果!$B$19-1)</f>
        <v>1540.4358557445726</v>
      </c>
      <c r="U84" s="56">
        <f>推定結果!$B$19*鉄鋼業!M84/鉄鋼業!I84</f>
        <v>3564.2860000168107</v>
      </c>
      <c r="V84" s="72">
        <f t="shared" si="9"/>
        <v>0.13065242237137545</v>
      </c>
      <c r="W84" s="72"/>
      <c r="X84">
        <v>22223</v>
      </c>
      <c r="Y84" t="s">
        <v>158</v>
      </c>
      <c r="Z84" s="56">
        <v>1367.4932496553906</v>
      </c>
      <c r="AA84" s="45">
        <v>1320221</v>
      </c>
    </row>
    <row r="85" spans="1:27" x14ac:dyDescent="0.15">
      <c r="A85" s="40">
        <v>28220</v>
      </c>
      <c r="B85" s="41" t="s">
        <v>239</v>
      </c>
      <c r="C85" s="42">
        <v>23</v>
      </c>
      <c r="D85" s="43" t="s">
        <v>22</v>
      </c>
      <c r="E85" s="44">
        <v>2005</v>
      </c>
      <c r="F85" s="45">
        <v>11</v>
      </c>
      <c r="G85" s="45">
        <v>6</v>
      </c>
      <c r="H85" s="45" t="s">
        <v>23</v>
      </c>
      <c r="I85" s="45">
        <v>519</v>
      </c>
      <c r="J85" s="45">
        <v>241825</v>
      </c>
      <c r="K85" s="45">
        <v>1611507</v>
      </c>
      <c r="L85" s="45">
        <v>2520681</v>
      </c>
      <c r="M85" s="45">
        <v>883775</v>
      </c>
      <c r="N85" s="45">
        <v>490052</v>
      </c>
      <c r="O85" s="27">
        <v>81</v>
      </c>
      <c r="P85" s="22">
        <f t="shared" si="5"/>
        <v>13.691957784335946</v>
      </c>
      <c r="Q85" s="22">
        <f t="shared" si="6"/>
        <v>13.102266786905201</v>
      </c>
      <c r="R85" s="22">
        <f t="shared" si="7"/>
        <v>6.2519038831658884</v>
      </c>
      <c r="S85" s="62">
        <f t="shared" si="8"/>
        <v>465.94412331406551</v>
      </c>
      <c r="T85" s="68">
        <f>推定結果!$B$19*EXP(推定結果!$B$17)*鉄鋼業!N85^推定結果!$B$18*鉄鋼業!I85^(推定結果!$B$19-1)</f>
        <v>1096.8460268128454</v>
      </c>
      <c r="U85" s="56">
        <f>推定結果!$B$19*鉄鋼業!M85/鉄鋼業!I85</f>
        <v>1244.1258970530259</v>
      </c>
      <c r="V85" s="72">
        <f t="shared" si="9"/>
        <v>0.27362733727475885</v>
      </c>
      <c r="W85" s="72"/>
      <c r="X85">
        <v>21201</v>
      </c>
      <c r="Y85" t="s">
        <v>141</v>
      </c>
      <c r="Z85" s="56">
        <v>1359.0198203569032</v>
      </c>
      <c r="AA85" s="45">
        <v>3247480</v>
      </c>
    </row>
    <row r="86" spans="1:27" x14ac:dyDescent="0.15">
      <c r="A86" s="40">
        <v>14203</v>
      </c>
      <c r="B86" s="41" t="s">
        <v>109</v>
      </c>
      <c r="C86" s="42">
        <v>23</v>
      </c>
      <c r="D86" s="43" t="s">
        <v>22</v>
      </c>
      <c r="E86" s="44">
        <v>2005</v>
      </c>
      <c r="F86" s="45">
        <v>8</v>
      </c>
      <c r="G86" s="45">
        <v>7</v>
      </c>
      <c r="H86" s="45" t="s">
        <v>23</v>
      </c>
      <c r="I86" s="45">
        <v>260</v>
      </c>
      <c r="J86" s="45">
        <v>190465</v>
      </c>
      <c r="K86" s="45">
        <v>1497809</v>
      </c>
      <c r="L86" s="45">
        <v>2499981</v>
      </c>
      <c r="M86" s="45">
        <v>958474</v>
      </c>
      <c r="N86" s="45">
        <v>788306</v>
      </c>
      <c r="O86" s="27">
        <v>82</v>
      </c>
      <c r="P86" s="22">
        <f t="shared" si="5"/>
        <v>13.773097715382661</v>
      </c>
      <c r="Q86" s="22">
        <f t="shared" si="6"/>
        <v>13.577641618334523</v>
      </c>
      <c r="R86" s="22">
        <f t="shared" si="7"/>
        <v>5.5606816310155276</v>
      </c>
      <c r="S86" s="62">
        <f t="shared" si="8"/>
        <v>732.55769230769226</v>
      </c>
      <c r="T86" s="68">
        <f>推定結果!$B$19*EXP(推定結果!$B$17)*鉄鋼業!N86^推定結果!$B$18*鉄鋼業!I86^(推定結果!$B$19-1)</f>
        <v>1608.3433669553256</v>
      </c>
      <c r="U86" s="56">
        <f>推定結果!$B$19*鉄鋼業!M86/鉄鋼業!I86</f>
        <v>2693.3758666471804</v>
      </c>
      <c r="V86" s="72">
        <f t="shared" si="9"/>
        <v>0.19871691876879288</v>
      </c>
      <c r="W86" s="72"/>
      <c r="X86">
        <v>23214</v>
      </c>
      <c r="Y86" t="s">
        <v>176</v>
      </c>
      <c r="Z86" s="56">
        <v>1358.4348272393345</v>
      </c>
      <c r="AA86" s="45">
        <v>1027729</v>
      </c>
    </row>
    <row r="87" spans="1:27" x14ac:dyDescent="0.15">
      <c r="A87" s="40">
        <v>27212</v>
      </c>
      <c r="B87" s="41" t="s">
        <v>216</v>
      </c>
      <c r="C87" s="42">
        <v>23</v>
      </c>
      <c r="D87" s="43" t="s">
        <v>22</v>
      </c>
      <c r="E87" s="44">
        <v>2005</v>
      </c>
      <c r="F87" s="45">
        <v>42</v>
      </c>
      <c r="G87" s="45">
        <v>15</v>
      </c>
      <c r="H87" s="45" t="s">
        <v>23</v>
      </c>
      <c r="I87" s="45">
        <v>521</v>
      </c>
      <c r="J87" s="45">
        <v>227628</v>
      </c>
      <c r="K87" s="45">
        <v>1551827</v>
      </c>
      <c r="L87" s="45">
        <v>2491841</v>
      </c>
      <c r="M87" s="45">
        <v>901786</v>
      </c>
      <c r="N87" s="45">
        <v>498031</v>
      </c>
      <c r="O87" s="27">
        <v>83</v>
      </c>
      <c r="P87" s="22">
        <f t="shared" si="5"/>
        <v>13.712132520342072</v>
      </c>
      <c r="Q87" s="22">
        <f t="shared" si="6"/>
        <v>13.118417603065385</v>
      </c>
      <c r="R87" s="22">
        <f t="shared" si="7"/>
        <v>6.2557500417533669</v>
      </c>
      <c r="S87" s="62">
        <f t="shared" si="8"/>
        <v>436.90595009596927</v>
      </c>
      <c r="T87" s="68">
        <f>推定結果!$B$19*EXP(推定結果!$B$17)*鉄鋼業!N87^推定結果!$B$18*鉄鋼業!I87^(推定結果!$B$19-1)</f>
        <v>1103.0520407768922</v>
      </c>
      <c r="U87" s="56">
        <f>推定結果!$B$19*鉄鋼業!M87/鉄鋼業!I87</f>
        <v>1264.6074654507622</v>
      </c>
      <c r="V87" s="72">
        <f t="shared" si="9"/>
        <v>0.25241908834246707</v>
      </c>
      <c r="W87" s="72"/>
      <c r="X87">
        <v>45201</v>
      </c>
      <c r="Y87" t="s">
        <v>289</v>
      </c>
      <c r="Z87" s="56">
        <v>1354.1110979224322</v>
      </c>
      <c r="AA87" s="45">
        <v>190569</v>
      </c>
    </row>
    <row r="88" spans="1:27" x14ac:dyDescent="0.15">
      <c r="A88" s="40">
        <v>9213</v>
      </c>
      <c r="B88" s="41" t="s">
        <v>65</v>
      </c>
      <c r="C88" s="42">
        <v>23</v>
      </c>
      <c r="D88" s="43" t="s">
        <v>22</v>
      </c>
      <c r="E88" s="44">
        <v>2005</v>
      </c>
      <c r="F88" s="45">
        <v>4</v>
      </c>
      <c r="G88" s="45">
        <v>2</v>
      </c>
      <c r="H88" s="45">
        <v>1</v>
      </c>
      <c r="I88" s="45">
        <v>883</v>
      </c>
      <c r="J88" s="45">
        <v>493295</v>
      </c>
      <c r="K88" s="45">
        <v>1387699</v>
      </c>
      <c r="L88" s="45">
        <v>2454932</v>
      </c>
      <c r="M88" s="45">
        <v>1075173</v>
      </c>
      <c r="N88" s="45">
        <v>801503</v>
      </c>
      <c r="O88" s="27">
        <v>84</v>
      </c>
      <c r="P88" s="22">
        <f t="shared" si="5"/>
        <v>13.887992136828577</v>
      </c>
      <c r="Q88" s="22">
        <f t="shared" si="6"/>
        <v>13.594243994006648</v>
      </c>
      <c r="R88" s="22">
        <f t="shared" si="7"/>
        <v>6.7833252006039597</v>
      </c>
      <c r="S88" s="62">
        <f t="shared" si="8"/>
        <v>558.65798414496032</v>
      </c>
      <c r="T88" s="68">
        <f>推定結果!$B$19*EXP(推定結果!$B$17)*鉄鋼業!N88^推定結果!$B$18*鉄鋼業!I88^(推定結果!$B$19-1)</f>
        <v>1164.9878057074309</v>
      </c>
      <c r="U88" s="56">
        <f>推定結果!$B$19*鉄鋼業!M88/鉄鋼業!I88</f>
        <v>889.62631756438907</v>
      </c>
      <c r="V88" s="72">
        <f t="shared" si="9"/>
        <v>0.45880523413441371</v>
      </c>
      <c r="W88" s="72"/>
      <c r="X88">
        <v>25209</v>
      </c>
      <c r="Y88" t="s">
        <v>190</v>
      </c>
      <c r="Z88" s="56">
        <v>1349.1763910876991</v>
      </c>
      <c r="AA88" s="45">
        <v>906462</v>
      </c>
    </row>
    <row r="89" spans="1:27" x14ac:dyDescent="0.15">
      <c r="A89" s="40">
        <v>10202</v>
      </c>
      <c r="B89" s="41" t="s">
        <v>68</v>
      </c>
      <c r="C89" s="42">
        <v>23</v>
      </c>
      <c r="D89" s="43" t="s">
        <v>22</v>
      </c>
      <c r="E89" s="44">
        <v>2005</v>
      </c>
      <c r="F89" s="45">
        <v>12</v>
      </c>
      <c r="G89" s="45">
        <v>10</v>
      </c>
      <c r="H89" s="45" t="s">
        <v>23</v>
      </c>
      <c r="I89" s="45">
        <v>644</v>
      </c>
      <c r="J89" s="45">
        <v>329503</v>
      </c>
      <c r="K89" s="45">
        <v>1456271</v>
      </c>
      <c r="L89" s="45">
        <v>2363494</v>
      </c>
      <c r="M89" s="45">
        <v>867917</v>
      </c>
      <c r="N89" s="45">
        <v>634839</v>
      </c>
      <c r="O89" s="27">
        <v>85</v>
      </c>
      <c r="P89" s="22">
        <f t="shared" si="5"/>
        <v>13.673851366950585</v>
      </c>
      <c r="Q89" s="22">
        <f t="shared" si="6"/>
        <v>13.361126702420204</v>
      </c>
      <c r="R89" s="22">
        <f t="shared" si="7"/>
        <v>6.4676987261043539</v>
      </c>
      <c r="S89" s="62">
        <f t="shared" si="8"/>
        <v>511.6506211180124</v>
      </c>
      <c r="T89" s="68">
        <f>推定結果!$B$19*EXP(推定結果!$B$17)*鉄鋼業!N89^推定結果!$B$18*鉄鋼業!I89^(推定結果!$B$19-1)</f>
        <v>1151.8200300321507</v>
      </c>
      <c r="U89" s="56">
        <f>推定結果!$B$19*鉄鋼業!M89/鉄鋼業!I89</f>
        <v>984.65094841061443</v>
      </c>
      <c r="V89" s="72">
        <f t="shared" si="9"/>
        <v>0.37964805390377193</v>
      </c>
      <c r="W89" s="72"/>
      <c r="X89">
        <v>15201</v>
      </c>
      <c r="Y89" t="s">
        <v>117</v>
      </c>
      <c r="Z89" s="56">
        <v>1333.9341866161965</v>
      </c>
      <c r="AA89" s="45">
        <v>1698968</v>
      </c>
    </row>
    <row r="90" spans="1:27" x14ac:dyDescent="0.15">
      <c r="A90" s="40">
        <v>26201</v>
      </c>
      <c r="B90" s="41" t="s">
        <v>194</v>
      </c>
      <c r="C90" s="42">
        <v>23</v>
      </c>
      <c r="D90" s="43" t="s">
        <v>22</v>
      </c>
      <c r="E90" s="44">
        <v>2005</v>
      </c>
      <c r="F90" s="45">
        <v>8</v>
      </c>
      <c r="G90" s="45">
        <v>7</v>
      </c>
      <c r="H90" s="45" t="s">
        <v>23</v>
      </c>
      <c r="I90" s="45">
        <v>469</v>
      </c>
      <c r="J90" s="45">
        <v>280554</v>
      </c>
      <c r="K90" s="45">
        <v>1573519</v>
      </c>
      <c r="L90" s="45">
        <v>2312724</v>
      </c>
      <c r="M90" s="45">
        <v>712078</v>
      </c>
      <c r="N90" s="45">
        <v>238451</v>
      </c>
      <c r="O90" s="27">
        <v>86</v>
      </c>
      <c r="P90" s="22">
        <f t="shared" si="5"/>
        <v>13.475942734955686</v>
      </c>
      <c r="Q90" s="22">
        <f t="shared" si="6"/>
        <v>12.381919117468888</v>
      </c>
      <c r="R90" s="22">
        <f t="shared" si="7"/>
        <v>6.1506027684462792</v>
      </c>
      <c r="S90" s="62">
        <f t="shared" si="8"/>
        <v>598.19616204690828</v>
      </c>
      <c r="T90" s="68">
        <f>推定結果!$B$19*EXP(推定結果!$B$17)*鉄鋼業!N90^推定結果!$B$18*鉄鋼業!I90^(推定結果!$B$19-1)</f>
        <v>836.83467803098927</v>
      </c>
      <c r="U90" s="56">
        <f>推定結果!$B$19*鉄鋼業!M90/鉄鋼業!I90</f>
        <v>1109.2889871372197</v>
      </c>
      <c r="V90" s="72">
        <f t="shared" si="9"/>
        <v>0.39399335466058494</v>
      </c>
      <c r="W90" s="72"/>
      <c r="X90">
        <v>21214</v>
      </c>
      <c r="Y90" t="s">
        <v>146</v>
      </c>
      <c r="Z90" s="56">
        <v>1333.7056100062166</v>
      </c>
      <c r="AA90" s="45">
        <v>981540</v>
      </c>
    </row>
    <row r="91" spans="1:27" x14ac:dyDescent="0.15">
      <c r="A91" s="40">
        <v>33201</v>
      </c>
      <c r="B91" s="41" t="s">
        <v>246</v>
      </c>
      <c r="C91" s="42">
        <v>23</v>
      </c>
      <c r="D91" s="43" t="s">
        <v>22</v>
      </c>
      <c r="E91" s="44">
        <v>2005</v>
      </c>
      <c r="F91" s="45">
        <v>25</v>
      </c>
      <c r="G91" s="45">
        <v>16</v>
      </c>
      <c r="H91" s="45" t="s">
        <v>23</v>
      </c>
      <c r="I91" s="45">
        <v>749</v>
      </c>
      <c r="J91" s="45">
        <v>327684</v>
      </c>
      <c r="K91" s="45">
        <v>1515245</v>
      </c>
      <c r="L91" s="45">
        <v>2286567</v>
      </c>
      <c r="M91" s="45">
        <v>739416</v>
      </c>
      <c r="N91" s="45">
        <v>1128563</v>
      </c>
      <c r="O91" s="27">
        <v>87</v>
      </c>
      <c r="P91" s="22">
        <f t="shared" si="5"/>
        <v>13.513615964417438</v>
      </c>
      <c r="Q91" s="22">
        <f t="shared" si="6"/>
        <v>13.936455699999618</v>
      </c>
      <c r="R91" s="22">
        <f t="shared" si="7"/>
        <v>6.6187389835172192</v>
      </c>
      <c r="S91" s="62">
        <f t="shared" si="8"/>
        <v>437.49532710280374</v>
      </c>
      <c r="T91" s="68">
        <f>推定結果!$B$19*EXP(推定結果!$B$17)*鉄鋼業!N91^推定結果!$B$18*鉄鋼業!I91^(推定結果!$B$19-1)</f>
        <v>1402.9095061595351</v>
      </c>
      <c r="U91" s="56">
        <f>推定結果!$B$19*鉄鋼業!M91/鉄鋼業!I91</f>
        <v>721.26856052935625</v>
      </c>
      <c r="V91" s="72">
        <f t="shared" si="9"/>
        <v>0.44316595799928593</v>
      </c>
      <c r="W91" s="72"/>
      <c r="X91">
        <v>20201</v>
      </c>
      <c r="Y91" t="s">
        <v>135</v>
      </c>
      <c r="Z91" s="56">
        <v>1330.8526415476213</v>
      </c>
      <c r="AA91" s="45">
        <v>1420777</v>
      </c>
    </row>
    <row r="92" spans="1:27" x14ac:dyDescent="0.15">
      <c r="A92" s="40">
        <v>1213</v>
      </c>
      <c r="B92" s="41" t="s">
        <v>29</v>
      </c>
      <c r="C92" s="42">
        <v>23</v>
      </c>
      <c r="D92" s="43" t="s">
        <v>22</v>
      </c>
      <c r="E92" s="44">
        <v>2005</v>
      </c>
      <c r="F92" s="45">
        <v>6</v>
      </c>
      <c r="G92" s="45">
        <v>5</v>
      </c>
      <c r="H92" s="45" t="s">
        <v>23</v>
      </c>
      <c r="I92" s="45">
        <v>270</v>
      </c>
      <c r="J92" s="45">
        <v>143228</v>
      </c>
      <c r="K92" s="45">
        <v>1603902</v>
      </c>
      <c r="L92" s="45">
        <v>2285867</v>
      </c>
      <c r="M92" s="45">
        <v>651087</v>
      </c>
      <c r="N92" s="45">
        <v>686408</v>
      </c>
      <c r="O92" s="27">
        <v>88</v>
      </c>
      <c r="P92" s="22">
        <f t="shared" si="5"/>
        <v>13.386398552814599</v>
      </c>
      <c r="Q92" s="22">
        <f t="shared" si="6"/>
        <v>13.439227482099625</v>
      </c>
      <c r="R92" s="22">
        <f t="shared" si="7"/>
        <v>5.598421958998375</v>
      </c>
      <c r="S92" s="62">
        <f t="shared" si="8"/>
        <v>530.47407407407411</v>
      </c>
      <c r="T92" s="68">
        <f>推定結果!$B$19*EXP(推定結果!$B$17)*鉄鋼業!N92^推定結果!$B$18*鉄鋼業!I92^(推定結果!$B$19-1)</f>
        <v>1503.514366626757</v>
      </c>
      <c r="U92" s="56">
        <f>推定結果!$B$19*鉄鋼業!M92/鉄鋼業!I92</f>
        <v>1761.8350100758362</v>
      </c>
      <c r="V92" s="72">
        <f t="shared" si="9"/>
        <v>0.21998289015139297</v>
      </c>
      <c r="W92" s="72"/>
      <c r="X92">
        <v>13121</v>
      </c>
      <c r="Y92" t="s">
        <v>102</v>
      </c>
      <c r="Z92" s="56">
        <v>1319.7815514023041</v>
      </c>
      <c r="AA92" s="45">
        <v>1808149</v>
      </c>
    </row>
    <row r="93" spans="1:27" x14ac:dyDescent="0.15">
      <c r="A93" s="40">
        <v>28218</v>
      </c>
      <c r="B93" s="41" t="s">
        <v>238</v>
      </c>
      <c r="C93" s="42">
        <v>23</v>
      </c>
      <c r="D93" s="43" t="s">
        <v>22</v>
      </c>
      <c r="E93" s="44">
        <v>2005</v>
      </c>
      <c r="F93" s="45">
        <v>3</v>
      </c>
      <c r="G93" s="45">
        <v>2</v>
      </c>
      <c r="H93" s="45">
        <v>1</v>
      </c>
      <c r="I93" s="45">
        <v>807</v>
      </c>
      <c r="J93" s="45">
        <v>448267</v>
      </c>
      <c r="K93" s="45">
        <v>860363</v>
      </c>
      <c r="L93" s="45">
        <v>2245502</v>
      </c>
      <c r="M93" s="45">
        <v>1348654</v>
      </c>
      <c r="N93" s="45">
        <v>610405</v>
      </c>
      <c r="O93" s="27">
        <v>89</v>
      </c>
      <c r="P93" s="22">
        <f t="shared" si="5"/>
        <v>14.114617616005523</v>
      </c>
      <c r="Q93" s="22">
        <f t="shared" si="6"/>
        <v>13.321877950268769</v>
      </c>
      <c r="R93" s="22">
        <f t="shared" si="7"/>
        <v>6.6933236682699491</v>
      </c>
      <c r="S93" s="62">
        <f t="shared" si="8"/>
        <v>555.47335811648077</v>
      </c>
      <c r="T93" s="68">
        <f>推定結果!$B$19*EXP(推定結果!$B$17)*鉄鋼業!N93^推定結果!$B$18*鉄鋼業!I93^(推定結果!$B$19-1)</f>
        <v>1066.4495202142773</v>
      </c>
      <c r="U93" s="56">
        <f>推定結果!$B$19*鉄鋼業!M93/鉄鋼業!I93</f>
        <v>1221.003716793206</v>
      </c>
      <c r="V93" s="72">
        <f t="shared" si="9"/>
        <v>0.33238102582278328</v>
      </c>
      <c r="W93" s="72"/>
      <c r="X93">
        <v>22226</v>
      </c>
      <c r="Y93" t="s">
        <v>160</v>
      </c>
      <c r="Z93" s="56">
        <v>1319.3921852205153</v>
      </c>
      <c r="AA93" s="45">
        <v>616458</v>
      </c>
    </row>
    <row r="94" spans="1:27" x14ac:dyDescent="0.15">
      <c r="A94" s="40">
        <v>35202</v>
      </c>
      <c r="B94" s="41" t="s">
        <v>258</v>
      </c>
      <c r="C94" s="42">
        <v>23</v>
      </c>
      <c r="D94" s="43" t="s">
        <v>22</v>
      </c>
      <c r="E94" s="44">
        <v>2005</v>
      </c>
      <c r="F94" s="45">
        <v>4</v>
      </c>
      <c r="G94" s="45">
        <v>3</v>
      </c>
      <c r="H94" s="45" t="s">
        <v>23</v>
      </c>
      <c r="I94" s="45">
        <v>221</v>
      </c>
      <c r="J94" s="45">
        <v>146282</v>
      </c>
      <c r="K94" s="45">
        <v>1652556</v>
      </c>
      <c r="L94" s="45">
        <v>2218398</v>
      </c>
      <c r="M94" s="45">
        <v>562265</v>
      </c>
      <c r="N94" s="45">
        <v>249676</v>
      </c>
      <c r="O94" s="27">
        <v>90</v>
      </c>
      <c r="P94" s="22">
        <f t="shared" si="5"/>
        <v>13.239728547989484</v>
      </c>
      <c r="Q94" s="22">
        <f t="shared" si="6"/>
        <v>12.427919356310083</v>
      </c>
      <c r="R94" s="22">
        <f t="shared" si="7"/>
        <v>5.3981627015177525</v>
      </c>
      <c r="S94" s="62">
        <f t="shared" si="8"/>
        <v>661.90950226244343</v>
      </c>
      <c r="T94" s="68">
        <f>推定結果!$B$19*EXP(推定結果!$B$17)*鉄鋼業!N94^推定結果!$B$18*鉄鋼業!I94^(推定結果!$B$19-1)</f>
        <v>1044.5500142967862</v>
      </c>
      <c r="U94" s="56">
        <f>推定結果!$B$19*鉄鋼業!M94/鉄鋼業!I94</f>
        <v>1858.8260599788914</v>
      </c>
      <c r="V94" s="72">
        <f t="shared" si="9"/>
        <v>0.26016558028687542</v>
      </c>
      <c r="W94" s="72"/>
      <c r="X94">
        <v>27211</v>
      </c>
      <c r="Y94" t="s">
        <v>215</v>
      </c>
      <c r="Z94" s="56">
        <v>1306.5314085730865</v>
      </c>
      <c r="AA94" s="45">
        <v>1861019</v>
      </c>
    </row>
    <row r="95" spans="1:27" x14ac:dyDescent="0.15">
      <c r="A95" s="40">
        <v>39201</v>
      </c>
      <c r="B95" s="41" t="s">
        <v>268</v>
      </c>
      <c r="C95" s="42">
        <v>23</v>
      </c>
      <c r="D95" s="43" t="s">
        <v>22</v>
      </c>
      <c r="E95" s="44">
        <v>2005</v>
      </c>
      <c r="F95" s="45">
        <v>8</v>
      </c>
      <c r="G95" s="45">
        <v>8</v>
      </c>
      <c r="H95" s="45" t="s">
        <v>23</v>
      </c>
      <c r="I95" s="45">
        <v>594</v>
      </c>
      <c r="J95" s="45">
        <v>289928</v>
      </c>
      <c r="K95" s="45">
        <v>986777</v>
      </c>
      <c r="L95" s="45">
        <v>2187630</v>
      </c>
      <c r="M95" s="45">
        <v>1146413</v>
      </c>
      <c r="N95" s="45">
        <v>537897</v>
      </c>
      <c r="O95" s="27">
        <v>91</v>
      </c>
      <c r="P95" s="22">
        <f t="shared" si="5"/>
        <v>13.95214849527828</v>
      </c>
      <c r="Q95" s="22">
        <f t="shared" si="6"/>
        <v>13.195422371000941</v>
      </c>
      <c r="R95" s="22">
        <f t="shared" si="7"/>
        <v>6.3868793193626452</v>
      </c>
      <c r="S95" s="62">
        <f t="shared" si="8"/>
        <v>488.0942760942761</v>
      </c>
      <c r="T95" s="68">
        <f>推定結果!$B$19*EXP(推定結果!$B$17)*鉄鋼業!N95^推定結果!$B$18*鉄鋼業!I95^(推定結果!$B$19-1)</f>
        <v>1099.2164887837446</v>
      </c>
      <c r="U95" s="56">
        <f>推定結果!$B$19*鉄鋼業!M95/鉄鋼業!I95</f>
        <v>1410.0828582230174</v>
      </c>
      <c r="V95" s="72">
        <f t="shared" si="9"/>
        <v>0.25290013284915647</v>
      </c>
      <c r="W95" s="72"/>
      <c r="X95">
        <v>13205</v>
      </c>
      <c r="Y95" t="s">
        <v>104</v>
      </c>
      <c r="Z95" s="56">
        <v>1305.1775328308011</v>
      </c>
      <c r="AA95" s="45">
        <v>1311814</v>
      </c>
    </row>
    <row r="96" spans="1:27" x14ac:dyDescent="0.15">
      <c r="A96" s="40">
        <v>1107</v>
      </c>
      <c r="B96" s="41" t="s">
        <v>24</v>
      </c>
      <c r="C96" s="42">
        <v>23</v>
      </c>
      <c r="D96" s="43" t="s">
        <v>22</v>
      </c>
      <c r="E96" s="44">
        <v>2005</v>
      </c>
      <c r="F96" s="45">
        <v>7</v>
      </c>
      <c r="G96" s="45">
        <v>7</v>
      </c>
      <c r="H96" s="45" t="s">
        <v>23</v>
      </c>
      <c r="I96" s="45">
        <v>379</v>
      </c>
      <c r="J96" s="45">
        <v>223423</v>
      </c>
      <c r="K96" s="45">
        <v>1281891</v>
      </c>
      <c r="L96" s="45">
        <v>2122811</v>
      </c>
      <c r="M96" s="45">
        <v>803601</v>
      </c>
      <c r="N96" s="45">
        <v>559649</v>
      </c>
      <c r="O96" s="27">
        <v>92</v>
      </c>
      <c r="P96" s="22">
        <f t="shared" si="5"/>
        <v>13.596858156322341</v>
      </c>
      <c r="Q96" s="22">
        <f t="shared" si="6"/>
        <v>13.235065080484762</v>
      </c>
      <c r="R96" s="22">
        <f t="shared" si="7"/>
        <v>5.9375362050824263</v>
      </c>
      <c r="S96" s="62">
        <f t="shared" si="8"/>
        <v>589.50659630606856</v>
      </c>
      <c r="T96" s="68">
        <f>推定結果!$B$19*EXP(推定結果!$B$17)*鉄鋼業!N96^推定結果!$B$18*鉄鋼業!I96^(推定結果!$B$19-1)</f>
        <v>1261.1635370589102</v>
      </c>
      <c r="U96" s="56">
        <f>推定結果!$B$19*鉄鋼業!M96/鉄鋼業!I96</f>
        <v>1549.1420207668184</v>
      </c>
      <c r="V96" s="72">
        <f t="shared" si="9"/>
        <v>0.27802727970721791</v>
      </c>
      <c r="W96" s="72"/>
      <c r="X96">
        <v>25211</v>
      </c>
      <c r="Y96" t="s">
        <v>191</v>
      </c>
      <c r="Z96" s="56">
        <v>1305.0537787514593</v>
      </c>
      <c r="AA96" s="45">
        <v>4306687</v>
      </c>
    </row>
    <row r="97" spans="1:27" x14ac:dyDescent="0.15">
      <c r="A97" s="40">
        <v>35201</v>
      </c>
      <c r="B97" s="41" t="s">
        <v>257</v>
      </c>
      <c r="C97" s="42">
        <v>23</v>
      </c>
      <c r="D97" s="43" t="s">
        <v>22</v>
      </c>
      <c r="E97" s="44">
        <v>2005</v>
      </c>
      <c r="F97" s="45">
        <v>7</v>
      </c>
      <c r="G97" s="45">
        <v>3</v>
      </c>
      <c r="H97" s="45">
        <v>1</v>
      </c>
      <c r="I97" s="45">
        <v>568</v>
      </c>
      <c r="J97" s="45">
        <v>268420</v>
      </c>
      <c r="K97" s="45">
        <v>1362313</v>
      </c>
      <c r="L97" s="45">
        <v>2045811</v>
      </c>
      <c r="M97" s="45">
        <v>660185</v>
      </c>
      <c r="N97" s="45">
        <v>610780</v>
      </c>
      <c r="O97" s="27">
        <v>93</v>
      </c>
      <c r="P97" s="22">
        <f t="shared" si="5"/>
        <v>13.400275377755356</v>
      </c>
      <c r="Q97" s="22">
        <f t="shared" si="6"/>
        <v>13.322492107848149</v>
      </c>
      <c r="R97" s="22">
        <f t="shared" si="7"/>
        <v>6.3421214187211516</v>
      </c>
      <c r="S97" s="62">
        <f t="shared" si="8"/>
        <v>472.57042253521126</v>
      </c>
      <c r="T97" s="68">
        <f>推定結果!$B$19*EXP(推定結果!$B$17)*鉄鋼業!N97^推定結果!$B$18*鉄鋼業!I97^(推定結果!$B$19-1)</f>
        <v>1172.5685321788712</v>
      </c>
      <c r="U97" s="56">
        <f>推定結果!$B$19*鉄鋼業!M97/鉄鋼業!I97</f>
        <v>849.19473466405736</v>
      </c>
      <c r="V97" s="72">
        <f t="shared" si="9"/>
        <v>0.40658300324908925</v>
      </c>
      <c r="W97" s="72"/>
      <c r="X97">
        <v>27208</v>
      </c>
      <c r="Y97" t="s">
        <v>212</v>
      </c>
      <c r="Z97" s="56">
        <v>1290.5144967671399</v>
      </c>
      <c r="AA97" s="45">
        <v>3236082</v>
      </c>
    </row>
    <row r="98" spans="1:27" x14ac:dyDescent="0.15">
      <c r="A98" s="40">
        <v>11234</v>
      </c>
      <c r="B98" s="41" t="s">
        <v>81</v>
      </c>
      <c r="C98" s="42">
        <v>23</v>
      </c>
      <c r="D98" s="43" t="s">
        <v>22</v>
      </c>
      <c r="E98" s="44">
        <v>2005</v>
      </c>
      <c r="F98" s="45">
        <v>17</v>
      </c>
      <c r="G98" s="45">
        <v>10</v>
      </c>
      <c r="H98" s="45" t="s">
        <v>23</v>
      </c>
      <c r="I98" s="45">
        <v>301</v>
      </c>
      <c r="J98" s="45">
        <v>143733</v>
      </c>
      <c r="K98" s="45">
        <v>1448114</v>
      </c>
      <c r="L98" s="45">
        <v>2020019</v>
      </c>
      <c r="M98" s="45">
        <v>546244</v>
      </c>
      <c r="N98" s="45">
        <v>386492</v>
      </c>
      <c r="O98" s="27">
        <v>94</v>
      </c>
      <c r="P98" s="22">
        <f t="shared" si="5"/>
        <v>13.21082104134992</v>
      </c>
      <c r="Q98" s="22">
        <f t="shared" si="6"/>
        <v>12.864866448218422</v>
      </c>
      <c r="R98" s="22">
        <f t="shared" si="7"/>
        <v>5.7071102647488754</v>
      </c>
      <c r="S98" s="62">
        <f t="shared" si="8"/>
        <v>477.51827242524917</v>
      </c>
      <c r="T98" s="68">
        <f>推定結果!$B$19*EXP(推定結果!$B$17)*鉄鋼業!N98^推定結果!$B$18*鉄鋼業!I98^(推定結果!$B$19-1)</f>
        <v>1151.4640023197408</v>
      </c>
      <c r="U98" s="56">
        <f>推定結果!$B$19*鉄鋼業!M98/鉄鋼業!I98</f>
        <v>1325.898135663329</v>
      </c>
      <c r="V98" s="72">
        <f t="shared" si="9"/>
        <v>0.26312966366678625</v>
      </c>
      <c r="W98" s="72"/>
      <c r="X98">
        <v>23213</v>
      </c>
      <c r="Y98" t="s">
        <v>175</v>
      </c>
      <c r="Z98" s="56">
        <v>1289.9345448947956</v>
      </c>
      <c r="AA98" s="45">
        <v>3220702</v>
      </c>
    </row>
    <row r="99" spans="1:27" x14ac:dyDescent="0.15">
      <c r="A99" s="40">
        <v>27225</v>
      </c>
      <c r="B99" s="41" t="s">
        <v>226</v>
      </c>
      <c r="C99" s="42">
        <v>23</v>
      </c>
      <c r="D99" s="43" t="s">
        <v>22</v>
      </c>
      <c r="E99" s="44">
        <v>2005</v>
      </c>
      <c r="F99" s="45">
        <v>6</v>
      </c>
      <c r="G99" s="45">
        <v>5</v>
      </c>
      <c r="H99" s="45" t="s">
        <v>23</v>
      </c>
      <c r="I99" s="45">
        <v>204</v>
      </c>
      <c r="J99" s="45">
        <v>121428</v>
      </c>
      <c r="K99" s="45">
        <v>1240664</v>
      </c>
      <c r="L99" s="45">
        <v>2002585</v>
      </c>
      <c r="M99" s="45">
        <v>729744</v>
      </c>
      <c r="N99" s="45">
        <v>391408</v>
      </c>
      <c r="O99" s="27">
        <v>95</v>
      </c>
      <c r="P99" s="22">
        <f t="shared" si="5"/>
        <v>13.500449066688727</v>
      </c>
      <c r="Q99" s="22">
        <f t="shared" si="6"/>
        <v>12.877505773183366</v>
      </c>
      <c r="R99" s="22">
        <f t="shared" si="7"/>
        <v>5.3181199938442161</v>
      </c>
      <c r="S99" s="62">
        <f t="shared" si="8"/>
        <v>595.23529411764707</v>
      </c>
      <c r="T99" s="68">
        <f>推定結果!$B$19*EXP(推定結果!$B$17)*鉄鋼業!N99^推定結果!$B$18*鉄鋼業!I99^(推定結果!$B$19-1)</f>
        <v>1285.3713206166049</v>
      </c>
      <c r="U99" s="56">
        <f>推定結果!$B$19*鉄鋼業!M99/鉄鋼業!I99</f>
        <v>2613.5471613432678</v>
      </c>
      <c r="V99" s="72">
        <f t="shared" si="9"/>
        <v>0.16639807932644873</v>
      </c>
      <c r="W99" s="72"/>
      <c r="X99">
        <v>22202</v>
      </c>
      <c r="Y99" t="s">
        <v>151</v>
      </c>
      <c r="Z99" s="56">
        <v>1287.9973420303684</v>
      </c>
      <c r="AA99" s="45">
        <v>6061713</v>
      </c>
    </row>
    <row r="100" spans="1:27" x14ac:dyDescent="0.15">
      <c r="A100" s="40">
        <v>14209</v>
      </c>
      <c r="B100" s="41" t="s">
        <v>113</v>
      </c>
      <c r="C100" s="42">
        <v>23</v>
      </c>
      <c r="D100" s="43" t="s">
        <v>22</v>
      </c>
      <c r="E100" s="44">
        <v>2005</v>
      </c>
      <c r="F100" s="45">
        <v>17</v>
      </c>
      <c r="G100" s="45">
        <v>10</v>
      </c>
      <c r="H100" s="45" t="s">
        <v>23</v>
      </c>
      <c r="I100" s="45">
        <v>321</v>
      </c>
      <c r="J100" s="45">
        <v>152370</v>
      </c>
      <c r="K100" s="45">
        <v>1541639</v>
      </c>
      <c r="L100" s="45">
        <v>1991054</v>
      </c>
      <c r="M100" s="45">
        <v>434536</v>
      </c>
      <c r="N100" s="45">
        <v>464701</v>
      </c>
      <c r="O100" s="27">
        <v>96</v>
      </c>
      <c r="P100" s="22">
        <f t="shared" si="5"/>
        <v>12.982034074110398</v>
      </c>
      <c r="Q100" s="22">
        <f t="shared" si="6"/>
        <v>13.049149466996727</v>
      </c>
      <c r="R100" s="22">
        <f t="shared" si="7"/>
        <v>5.7714411231300158</v>
      </c>
      <c r="S100" s="62">
        <f t="shared" si="8"/>
        <v>474.67289719626166</v>
      </c>
      <c r="T100" s="68">
        <f>推定結果!$B$19*EXP(推定結果!$B$17)*鉄鋼業!N100^推定結果!$B$18*鉄鋼業!I100^(推定結果!$B$19-1)</f>
        <v>1221.2851252002001</v>
      </c>
      <c r="U100" s="56">
        <f>推定結果!$B$19*鉄鋼業!M100/鉄鋼業!I100</f>
        <v>989.03282524194333</v>
      </c>
      <c r="V100" s="72">
        <f t="shared" si="9"/>
        <v>0.35064988861682345</v>
      </c>
      <c r="W100" s="72"/>
      <c r="X100">
        <v>27225</v>
      </c>
      <c r="Y100" t="s">
        <v>226</v>
      </c>
      <c r="Z100" s="56">
        <v>1285.3713206166049</v>
      </c>
      <c r="AA100" s="45">
        <v>2002585</v>
      </c>
    </row>
    <row r="101" spans="1:27" x14ac:dyDescent="0.15">
      <c r="A101" s="40">
        <v>14101</v>
      </c>
      <c r="B101" s="41" t="s">
        <v>105</v>
      </c>
      <c r="C101" s="42">
        <v>23</v>
      </c>
      <c r="D101" s="43" t="s">
        <v>22</v>
      </c>
      <c r="E101" s="44">
        <v>2005</v>
      </c>
      <c r="F101" s="45">
        <v>9</v>
      </c>
      <c r="G101" s="45">
        <v>4</v>
      </c>
      <c r="H101" s="45" t="s">
        <v>23</v>
      </c>
      <c r="I101" s="45">
        <v>195</v>
      </c>
      <c r="J101" s="45">
        <v>100664</v>
      </c>
      <c r="K101" s="45">
        <v>1091311</v>
      </c>
      <c r="L101" s="45">
        <v>1982968</v>
      </c>
      <c r="M101" s="45">
        <v>854464</v>
      </c>
      <c r="N101" s="45">
        <v>1740694</v>
      </c>
      <c r="O101" s="27">
        <v>97</v>
      </c>
      <c r="P101" s="22">
        <f t="shared" si="5"/>
        <v>13.658229650749767</v>
      </c>
      <c r="Q101" s="22">
        <f t="shared" si="6"/>
        <v>14.369794442245677</v>
      </c>
      <c r="R101" s="22">
        <f t="shared" si="7"/>
        <v>5.2729995585637468</v>
      </c>
      <c r="S101" s="62">
        <f t="shared" si="8"/>
        <v>516.22564102564104</v>
      </c>
      <c r="T101" s="68">
        <f>推定結果!$B$19*EXP(推定結果!$B$17)*鉄鋼業!N101^推定結果!$B$18*鉄鋼業!I101^(推定結果!$B$19-1)</f>
        <v>2411.4983058556172</v>
      </c>
      <c r="U101" s="56">
        <f>推定結果!$B$19*鉄鋼業!M101/鉄鋼業!I101</f>
        <v>3201.4677727565786</v>
      </c>
      <c r="V101" s="72">
        <f t="shared" si="9"/>
        <v>0.11780952737622651</v>
      </c>
      <c r="W101" s="72"/>
      <c r="X101">
        <v>12102</v>
      </c>
      <c r="Y101" t="s">
        <v>84</v>
      </c>
      <c r="Z101" s="56">
        <v>1283.9815346469975</v>
      </c>
      <c r="AA101" s="45">
        <v>906267</v>
      </c>
    </row>
    <row r="102" spans="1:27" x14ac:dyDescent="0.15">
      <c r="A102" s="40">
        <v>32203</v>
      </c>
      <c r="B102" s="41" t="s">
        <v>244</v>
      </c>
      <c r="C102" s="42">
        <v>23</v>
      </c>
      <c r="D102" s="43" t="s">
        <v>22</v>
      </c>
      <c r="E102" s="44">
        <v>2005</v>
      </c>
      <c r="F102" s="45">
        <v>10</v>
      </c>
      <c r="G102" s="45">
        <v>6</v>
      </c>
      <c r="H102" s="45">
        <v>1</v>
      </c>
      <c r="I102" s="45">
        <v>748</v>
      </c>
      <c r="J102" s="45">
        <v>382693</v>
      </c>
      <c r="K102" s="45">
        <v>1028739</v>
      </c>
      <c r="L102" s="45">
        <v>1938509</v>
      </c>
      <c r="M102" s="45">
        <v>868453</v>
      </c>
      <c r="N102" s="45">
        <v>610498</v>
      </c>
      <c r="O102" s="27">
        <v>98</v>
      </c>
      <c r="P102" s="22">
        <f t="shared" si="5"/>
        <v>13.674468746906498</v>
      </c>
      <c r="Q102" s="22">
        <f t="shared" si="6"/>
        <v>13.322030296524254</v>
      </c>
      <c r="R102" s="22">
        <f t="shared" si="7"/>
        <v>6.6174029779744776</v>
      </c>
      <c r="S102" s="62">
        <f t="shared" si="8"/>
        <v>511.6216577540107</v>
      </c>
      <c r="T102" s="68">
        <f>推定結果!$B$19*EXP(推定結果!$B$17)*鉄鋼業!N102^推定結果!$B$18*鉄鋼業!I102^(推定結果!$B$19-1)</f>
        <v>1088.5533758490981</v>
      </c>
      <c r="U102" s="56">
        <f>推定結果!$B$19*鉄鋼業!M102/鉄鋼業!I102</f>
        <v>848.27115196688351</v>
      </c>
      <c r="V102" s="72">
        <f t="shared" si="9"/>
        <v>0.44066057691089788</v>
      </c>
      <c r="W102" s="72"/>
      <c r="X102">
        <v>24205</v>
      </c>
      <c r="Y102" t="s">
        <v>186</v>
      </c>
      <c r="Z102" s="56">
        <v>1269.0102657908715</v>
      </c>
      <c r="AA102" s="45">
        <v>3853206</v>
      </c>
    </row>
    <row r="103" spans="1:27" x14ac:dyDescent="0.15">
      <c r="A103" s="40">
        <v>12221</v>
      </c>
      <c r="B103" s="41" t="s">
        <v>94</v>
      </c>
      <c r="C103" s="42">
        <v>23</v>
      </c>
      <c r="D103" s="43" t="s">
        <v>22</v>
      </c>
      <c r="E103" s="44">
        <v>2005</v>
      </c>
      <c r="F103" s="45">
        <v>10</v>
      </c>
      <c r="G103" s="45">
        <v>8</v>
      </c>
      <c r="H103" s="45" t="s">
        <v>23</v>
      </c>
      <c r="I103" s="45">
        <v>565</v>
      </c>
      <c r="J103" s="45">
        <v>226601</v>
      </c>
      <c r="K103" s="45">
        <v>1254171</v>
      </c>
      <c r="L103" s="45">
        <v>1935147</v>
      </c>
      <c r="M103" s="45">
        <v>658101</v>
      </c>
      <c r="N103" s="45">
        <v>682263</v>
      </c>
      <c r="O103" s="27">
        <v>99</v>
      </c>
      <c r="P103" s="22">
        <f t="shared" si="5"/>
        <v>13.397113693968963</v>
      </c>
      <c r="Q103" s="22">
        <f t="shared" si="6"/>
        <v>13.433170492987802</v>
      </c>
      <c r="R103" s="22">
        <f t="shared" si="7"/>
        <v>6.3368257311464413</v>
      </c>
      <c r="S103" s="62">
        <f t="shared" si="8"/>
        <v>401.06371681415931</v>
      </c>
      <c r="T103" s="68">
        <f>推定結果!$B$19*EXP(推定結果!$B$17)*鉄鋼業!N103^推定結果!$B$18*鉄鋼業!I103^(推定結果!$B$19-1)</f>
        <v>1229.2295670456479</v>
      </c>
      <c r="U103" s="56">
        <f>推定結果!$B$19*鉄鋼業!M103/鉄鋼業!I103</f>
        <v>851.00885442561764</v>
      </c>
      <c r="V103" s="72">
        <f t="shared" si="9"/>
        <v>0.34432556704821904</v>
      </c>
      <c r="W103" s="72"/>
      <c r="X103">
        <v>17207</v>
      </c>
      <c r="Y103" t="s">
        <v>131</v>
      </c>
      <c r="Z103" s="56">
        <v>1263.496942481233</v>
      </c>
      <c r="AA103" s="45">
        <v>627655</v>
      </c>
    </row>
    <row r="104" spans="1:27" x14ac:dyDescent="0.15">
      <c r="A104" s="40">
        <v>22207</v>
      </c>
      <c r="B104" s="41" t="s">
        <v>153</v>
      </c>
      <c r="C104" s="42">
        <v>23</v>
      </c>
      <c r="D104" s="43" t="s">
        <v>22</v>
      </c>
      <c r="E104" s="44">
        <v>2005</v>
      </c>
      <c r="F104" s="45">
        <v>9</v>
      </c>
      <c r="G104" s="45">
        <v>5</v>
      </c>
      <c r="H104" s="45" t="s">
        <v>23</v>
      </c>
      <c r="I104" s="45">
        <v>385</v>
      </c>
      <c r="J104" s="45">
        <v>156376</v>
      </c>
      <c r="K104" s="45">
        <v>1292382</v>
      </c>
      <c r="L104" s="45">
        <v>1906735</v>
      </c>
      <c r="M104" s="45">
        <v>588294</v>
      </c>
      <c r="N104" s="45">
        <v>314257</v>
      </c>
      <c r="O104" s="27">
        <v>100</v>
      </c>
      <c r="P104" s="22">
        <f t="shared" si="5"/>
        <v>13.284982101922415</v>
      </c>
      <c r="Q104" s="22">
        <f t="shared" si="6"/>
        <v>12.657966401462955</v>
      </c>
      <c r="R104" s="22">
        <f t="shared" si="7"/>
        <v>5.9532433342877846</v>
      </c>
      <c r="S104" s="62">
        <f t="shared" si="8"/>
        <v>406.17142857142858</v>
      </c>
      <c r="T104" s="68">
        <f>推定結果!$B$19*EXP(推定結果!$B$17)*鉄鋼業!N104^推定結果!$B$18*鉄鋼業!I104^(推定結果!$B$19-1)</f>
        <v>989.23749955806397</v>
      </c>
      <c r="U104" s="56">
        <f>推定結果!$B$19*鉄鋼業!M104/鉄鋼業!I104</f>
        <v>1116.4098650001451</v>
      </c>
      <c r="V104" s="72">
        <f t="shared" si="9"/>
        <v>0.26581267189534485</v>
      </c>
      <c r="W104" s="72"/>
      <c r="X104">
        <v>27123</v>
      </c>
      <c r="Y104" t="s">
        <v>203</v>
      </c>
      <c r="Z104" s="56">
        <v>1261.8726886164129</v>
      </c>
      <c r="AA104" s="45">
        <v>1785699</v>
      </c>
    </row>
    <row r="105" spans="1:27" x14ac:dyDescent="0.15">
      <c r="A105" s="40">
        <v>11237</v>
      </c>
      <c r="B105" s="41" t="s">
        <v>82</v>
      </c>
      <c r="C105" s="42">
        <v>23</v>
      </c>
      <c r="D105" s="43" t="s">
        <v>22</v>
      </c>
      <c r="E105" s="44">
        <v>2005</v>
      </c>
      <c r="F105" s="45">
        <v>7</v>
      </c>
      <c r="G105" s="45">
        <v>6</v>
      </c>
      <c r="H105" s="45" t="s">
        <v>23</v>
      </c>
      <c r="I105" s="45">
        <v>205</v>
      </c>
      <c r="J105" s="45">
        <v>111427</v>
      </c>
      <c r="K105" s="45">
        <v>1158038</v>
      </c>
      <c r="L105" s="45">
        <v>1887606</v>
      </c>
      <c r="M105" s="45">
        <v>697509</v>
      </c>
      <c r="N105" s="45">
        <v>1020459</v>
      </c>
      <c r="O105" s="27">
        <v>101</v>
      </c>
      <c r="P105" s="22">
        <f t="shared" si="5"/>
        <v>13.455270695820218</v>
      </c>
      <c r="Q105" s="22">
        <f t="shared" si="6"/>
        <v>13.835763084040819</v>
      </c>
      <c r="R105" s="22">
        <f t="shared" si="7"/>
        <v>5.3230099791384085</v>
      </c>
      <c r="S105" s="62">
        <f t="shared" si="8"/>
        <v>543.54634146341459</v>
      </c>
      <c r="T105" s="68">
        <f>推定結果!$B$19*EXP(推定結果!$B$17)*鉄鋼業!N105^推定結果!$B$18*鉄鋼業!I105^(推定結果!$B$19-1)</f>
        <v>1907.8174006845511</v>
      </c>
      <c r="U105" s="56">
        <f>推定結果!$B$19*鉄鋼業!M105/鉄鋼業!I105</f>
        <v>2485.9130289066411</v>
      </c>
      <c r="V105" s="72">
        <f t="shared" si="9"/>
        <v>0.15974991003700312</v>
      </c>
      <c r="W105" s="72"/>
      <c r="X105">
        <v>1107</v>
      </c>
      <c r="Y105" t="s">
        <v>24</v>
      </c>
      <c r="Z105" s="56">
        <v>1261.1635370589102</v>
      </c>
      <c r="AA105" s="45">
        <v>2122811</v>
      </c>
    </row>
    <row r="106" spans="1:27" x14ac:dyDescent="0.15">
      <c r="A106" s="40">
        <v>14108</v>
      </c>
      <c r="B106" s="41" t="s">
        <v>106</v>
      </c>
      <c r="C106" s="42">
        <v>23</v>
      </c>
      <c r="D106" s="43" t="s">
        <v>22</v>
      </c>
      <c r="E106" s="44">
        <v>2005</v>
      </c>
      <c r="F106" s="45">
        <v>13</v>
      </c>
      <c r="G106" s="45">
        <v>10</v>
      </c>
      <c r="H106" s="45" t="s">
        <v>23</v>
      </c>
      <c r="I106" s="45">
        <v>350</v>
      </c>
      <c r="J106" s="45">
        <v>173518</v>
      </c>
      <c r="K106" s="45">
        <v>1214959</v>
      </c>
      <c r="L106" s="45">
        <v>1885991</v>
      </c>
      <c r="M106" s="45">
        <v>644468</v>
      </c>
      <c r="N106" s="45">
        <v>240176</v>
      </c>
      <c r="O106" s="27">
        <v>102</v>
      </c>
      <c r="P106" s="22">
        <f t="shared" si="5"/>
        <v>13.376180449236568</v>
      </c>
      <c r="Q106" s="22">
        <f t="shared" si="6"/>
        <v>12.389127266899957</v>
      </c>
      <c r="R106" s="22">
        <f t="shared" si="7"/>
        <v>5.857933154483459</v>
      </c>
      <c r="S106" s="62">
        <f t="shared" si="8"/>
        <v>495.7657142857143</v>
      </c>
      <c r="T106" s="68">
        <f>推定結果!$B$19*EXP(推定結果!$B$17)*鉄鋼業!N106^推定結果!$B$18*鉄鋼業!I106^(推定結果!$B$19-1)</f>
        <v>908.18413314540726</v>
      </c>
      <c r="U106" s="56">
        <f>推定結果!$B$19*鉄鋼業!M106/鉄鋼業!I106</f>
        <v>1345.312847257672</v>
      </c>
      <c r="V106" s="72">
        <f t="shared" si="9"/>
        <v>0.26924222769788414</v>
      </c>
      <c r="W106" s="72"/>
      <c r="X106">
        <v>9202</v>
      </c>
      <c r="Y106" t="s">
        <v>60</v>
      </c>
      <c r="Z106" s="56">
        <v>1257.9432859605467</v>
      </c>
      <c r="AA106" s="45">
        <v>295681</v>
      </c>
    </row>
    <row r="107" spans="1:27" x14ac:dyDescent="0.15">
      <c r="A107" s="40">
        <v>14205</v>
      </c>
      <c r="B107" s="41" t="s">
        <v>110</v>
      </c>
      <c r="C107" s="42">
        <v>23</v>
      </c>
      <c r="D107" s="43" t="s">
        <v>22</v>
      </c>
      <c r="E107" s="44">
        <v>2005</v>
      </c>
      <c r="F107" s="45">
        <v>9</v>
      </c>
      <c r="G107" s="45">
        <v>7</v>
      </c>
      <c r="H107" s="45" t="s">
        <v>23</v>
      </c>
      <c r="I107" s="45">
        <v>422</v>
      </c>
      <c r="J107" s="45">
        <v>231284</v>
      </c>
      <c r="K107" s="45">
        <v>1353770</v>
      </c>
      <c r="L107" s="45">
        <v>1884657</v>
      </c>
      <c r="M107" s="45">
        <v>507745</v>
      </c>
      <c r="N107" s="45">
        <v>254930</v>
      </c>
      <c r="O107" s="27">
        <v>103</v>
      </c>
      <c r="P107" s="22">
        <f t="shared" si="5"/>
        <v>13.137734632028316</v>
      </c>
      <c r="Q107" s="22">
        <f t="shared" si="6"/>
        <v>12.448744276651929</v>
      </c>
      <c r="R107" s="22">
        <f t="shared" si="7"/>
        <v>6.045005314036012</v>
      </c>
      <c r="S107" s="62">
        <f t="shared" si="8"/>
        <v>548.06635071090045</v>
      </c>
      <c r="T107" s="68">
        <f>推定結果!$B$19*EXP(推定結果!$B$17)*鉄鋼業!N107^推定結果!$B$18*鉄鋼業!I107^(推定結果!$B$19-1)</f>
        <v>885.10313056534608</v>
      </c>
      <c r="U107" s="56">
        <f>推定結果!$B$19*鉄鋼業!M107/鉄鋼業!I107</f>
        <v>879.06943559780234</v>
      </c>
      <c r="V107" s="72">
        <f t="shared" si="9"/>
        <v>0.45551211730297692</v>
      </c>
      <c r="W107" s="72"/>
      <c r="X107">
        <v>22210</v>
      </c>
      <c r="Y107" t="s">
        <v>155</v>
      </c>
      <c r="Z107" s="56">
        <v>1250.5054866477617</v>
      </c>
      <c r="AA107" s="45">
        <v>4068852</v>
      </c>
    </row>
    <row r="108" spans="1:27" x14ac:dyDescent="0.15">
      <c r="A108" s="40">
        <v>27211</v>
      </c>
      <c r="B108" s="41" t="s">
        <v>215</v>
      </c>
      <c r="C108" s="42">
        <v>23</v>
      </c>
      <c r="D108" s="43" t="s">
        <v>22</v>
      </c>
      <c r="E108" s="44">
        <v>2005</v>
      </c>
      <c r="F108" s="45">
        <v>4</v>
      </c>
      <c r="G108" s="45">
        <v>3</v>
      </c>
      <c r="H108" s="45" t="s">
        <v>23</v>
      </c>
      <c r="I108" s="45">
        <v>284</v>
      </c>
      <c r="J108" s="45">
        <v>213500</v>
      </c>
      <c r="K108" s="45">
        <v>1304224</v>
      </c>
      <c r="L108" s="45">
        <v>1861019</v>
      </c>
      <c r="M108" s="45">
        <v>560511</v>
      </c>
      <c r="N108" s="45">
        <v>505115</v>
      </c>
      <c r="O108" s="27">
        <v>104</v>
      </c>
      <c r="P108" s="22">
        <f t="shared" si="5"/>
        <v>13.236604146636299</v>
      </c>
      <c r="Q108" s="22">
        <f t="shared" si="6"/>
        <v>13.132541405104879</v>
      </c>
      <c r="R108" s="22">
        <f t="shared" si="7"/>
        <v>5.6489742381612063</v>
      </c>
      <c r="S108" s="62">
        <f t="shared" si="8"/>
        <v>751.76056338028172</v>
      </c>
      <c r="T108" s="68">
        <f>推定結果!$B$19*EXP(推定結果!$B$17)*鉄鋼業!N108^推定結果!$B$18*鉄鋼業!I108^(推定結果!$B$19-1)</f>
        <v>1306.5314085730865</v>
      </c>
      <c r="U108" s="56">
        <f>推定結果!$B$19*鉄鋼業!M108/鉄鋼業!I108</f>
        <v>1441.968508588609</v>
      </c>
      <c r="V108" s="72">
        <f t="shared" si="9"/>
        <v>0.3809024265357861</v>
      </c>
      <c r="W108" s="72"/>
      <c r="X108">
        <v>17211</v>
      </c>
      <c r="Y108" t="s">
        <v>134</v>
      </c>
      <c r="Z108" s="56">
        <v>1247.4839291062356</v>
      </c>
      <c r="AA108" s="45">
        <v>535643</v>
      </c>
    </row>
    <row r="109" spans="1:27" x14ac:dyDescent="0.15">
      <c r="A109" s="40">
        <v>27230</v>
      </c>
      <c r="B109" s="41" t="s">
        <v>229</v>
      </c>
      <c r="C109" s="42">
        <v>23</v>
      </c>
      <c r="D109" s="43" t="s">
        <v>22</v>
      </c>
      <c r="E109" s="44">
        <v>2005</v>
      </c>
      <c r="F109" s="45">
        <v>6</v>
      </c>
      <c r="G109" s="45">
        <v>5</v>
      </c>
      <c r="H109" s="45" t="s">
        <v>23</v>
      </c>
      <c r="I109" s="45">
        <v>320</v>
      </c>
      <c r="J109" s="45">
        <v>190779</v>
      </c>
      <c r="K109" s="45">
        <v>1139588</v>
      </c>
      <c r="L109" s="45">
        <v>1843980</v>
      </c>
      <c r="M109" s="45">
        <v>678660</v>
      </c>
      <c r="N109" s="45">
        <v>458823</v>
      </c>
      <c r="O109" s="27">
        <v>105</v>
      </c>
      <c r="P109" s="22">
        <f t="shared" si="5"/>
        <v>13.427875544753482</v>
      </c>
      <c r="Q109" s="22">
        <f t="shared" si="6"/>
        <v>13.036419793756785</v>
      </c>
      <c r="R109" s="22">
        <f t="shared" si="7"/>
        <v>5.768320995793772</v>
      </c>
      <c r="S109" s="62">
        <f t="shared" si="8"/>
        <v>596.18437500000005</v>
      </c>
      <c r="T109" s="68">
        <f>推定結果!$B$19*EXP(推定結果!$B$17)*鉄鋼業!N109^推定結果!$B$18*鉄鋼業!I109^(推定結果!$B$19-1)</f>
        <v>1215.8952119148994</v>
      </c>
      <c r="U109" s="56">
        <f>推定結果!$B$19*鉄鋼業!M109/鉄鋼業!I109</f>
        <v>1549.5023895773438</v>
      </c>
      <c r="V109" s="72">
        <f t="shared" si="9"/>
        <v>0.28111130757669528</v>
      </c>
      <c r="W109" s="72"/>
      <c r="X109">
        <v>14218</v>
      </c>
      <c r="Y109" t="s">
        <v>116</v>
      </c>
      <c r="Z109" s="56">
        <v>1245.5353469972808</v>
      </c>
      <c r="AA109" s="45">
        <v>1822755</v>
      </c>
    </row>
    <row r="110" spans="1:27" x14ac:dyDescent="0.15">
      <c r="A110" s="40">
        <v>14218</v>
      </c>
      <c r="B110" s="41" t="s">
        <v>116</v>
      </c>
      <c r="C110" s="42">
        <v>23</v>
      </c>
      <c r="D110" s="43" t="s">
        <v>22</v>
      </c>
      <c r="E110" s="44">
        <v>2005</v>
      </c>
      <c r="F110" s="45">
        <v>15</v>
      </c>
      <c r="G110" s="45">
        <v>12</v>
      </c>
      <c r="H110" s="45" t="s">
        <v>23</v>
      </c>
      <c r="I110" s="45">
        <v>402</v>
      </c>
      <c r="J110" s="45">
        <v>171211</v>
      </c>
      <c r="K110" s="45">
        <v>1074917</v>
      </c>
      <c r="L110" s="45">
        <v>1822755</v>
      </c>
      <c r="M110" s="45">
        <v>714339</v>
      </c>
      <c r="N110" s="45">
        <v>564272</v>
      </c>
      <c r="O110" s="27">
        <v>106</v>
      </c>
      <c r="P110" s="22">
        <f t="shared" si="5"/>
        <v>13.47911291856062</v>
      </c>
      <c r="Q110" s="22">
        <f t="shared" si="6"/>
        <v>13.243291683729181</v>
      </c>
      <c r="R110" s="22">
        <f t="shared" si="7"/>
        <v>5.9964520886190211</v>
      </c>
      <c r="S110" s="62">
        <f t="shared" si="8"/>
        <v>425.89800995024876</v>
      </c>
      <c r="T110" s="68">
        <f>推定結果!$B$19*EXP(推定結果!$B$17)*鉄鋼業!N110^推定結果!$B$18*鉄鋼業!I110^(推定結果!$B$19-1)</f>
        <v>1245.5353469972808</v>
      </c>
      <c r="U110" s="56">
        <f>推定結果!$B$19*鉄鋼業!M110/鉄鋼業!I110</f>
        <v>1298.2797531727097</v>
      </c>
      <c r="V110" s="72">
        <f t="shared" si="9"/>
        <v>0.23967752005700374</v>
      </c>
      <c r="W110" s="72"/>
      <c r="X110">
        <v>12221</v>
      </c>
      <c r="Y110" t="s">
        <v>94</v>
      </c>
      <c r="Z110" s="56">
        <v>1229.2295670456479</v>
      </c>
      <c r="AA110" s="45">
        <v>1935147</v>
      </c>
    </row>
    <row r="111" spans="1:27" x14ac:dyDescent="0.15">
      <c r="A111" s="40">
        <v>13121</v>
      </c>
      <c r="B111" s="41" t="s">
        <v>102</v>
      </c>
      <c r="C111" s="42">
        <v>23</v>
      </c>
      <c r="D111" s="43" t="s">
        <v>22</v>
      </c>
      <c r="E111" s="44">
        <v>2005</v>
      </c>
      <c r="F111" s="45">
        <v>9</v>
      </c>
      <c r="G111" s="45">
        <v>3</v>
      </c>
      <c r="H111" s="45" t="s">
        <v>23</v>
      </c>
      <c r="I111" s="45">
        <v>262</v>
      </c>
      <c r="J111" s="45">
        <v>128599</v>
      </c>
      <c r="K111" s="45">
        <v>1024871</v>
      </c>
      <c r="L111" s="45">
        <v>1808149</v>
      </c>
      <c r="M111" s="45">
        <v>749523</v>
      </c>
      <c r="N111" s="45">
        <v>491106</v>
      </c>
      <c r="O111" s="27">
        <v>107</v>
      </c>
      <c r="P111" s="22">
        <f t="shared" si="5"/>
        <v>13.527192283178699</v>
      </c>
      <c r="Q111" s="22">
        <f t="shared" si="6"/>
        <v>13.104415269423686</v>
      </c>
      <c r="R111" s="22">
        <f t="shared" si="7"/>
        <v>5.5683445037610966</v>
      </c>
      <c r="S111" s="62">
        <f t="shared" si="8"/>
        <v>490.8358778625954</v>
      </c>
      <c r="T111" s="68">
        <f>推定結果!$B$19*EXP(推定結果!$B$17)*鉄鋼業!N111^推定結果!$B$18*鉄鋼業!I111^(推定結果!$B$19-1)</f>
        <v>1319.7815514023041</v>
      </c>
      <c r="U111" s="56">
        <f>推定結果!$B$19*鉄鋼業!M111/鉄鋼業!I111</f>
        <v>2090.1316843599152</v>
      </c>
      <c r="V111" s="72">
        <f t="shared" si="9"/>
        <v>0.17157445468651394</v>
      </c>
      <c r="W111" s="72"/>
      <c r="X111">
        <v>34212</v>
      </c>
      <c r="Y111" t="s">
        <v>256</v>
      </c>
      <c r="Z111" s="56">
        <v>1227.8393073284815</v>
      </c>
      <c r="AA111" s="45">
        <v>2790721</v>
      </c>
    </row>
    <row r="112" spans="1:27" x14ac:dyDescent="0.15">
      <c r="A112" s="40">
        <v>27123</v>
      </c>
      <c r="B112" s="41" t="s">
        <v>203</v>
      </c>
      <c r="C112" s="42">
        <v>23</v>
      </c>
      <c r="D112" s="43" t="s">
        <v>22</v>
      </c>
      <c r="E112" s="44">
        <v>2005</v>
      </c>
      <c r="F112" s="45">
        <v>16</v>
      </c>
      <c r="G112" s="45">
        <v>7</v>
      </c>
      <c r="H112" s="45" t="s">
        <v>23</v>
      </c>
      <c r="I112" s="45">
        <v>325</v>
      </c>
      <c r="J112" s="45">
        <v>175186</v>
      </c>
      <c r="K112" s="45">
        <v>992691</v>
      </c>
      <c r="L112" s="45">
        <v>1785699</v>
      </c>
      <c r="M112" s="45">
        <v>757145</v>
      </c>
      <c r="N112" s="45">
        <v>507009</v>
      </c>
      <c r="O112" s="27">
        <v>108</v>
      </c>
      <c r="P112" s="22">
        <f t="shared" si="5"/>
        <v>13.537310059651711</v>
      </c>
      <c r="Q112" s="22">
        <f t="shared" si="6"/>
        <v>13.136284033895054</v>
      </c>
      <c r="R112" s="22">
        <f t="shared" si="7"/>
        <v>5.7838251823297373</v>
      </c>
      <c r="S112" s="62">
        <f t="shared" si="8"/>
        <v>539.03384615384618</v>
      </c>
      <c r="T112" s="68">
        <f>推定結果!$B$19*EXP(推定結果!$B$17)*鉄鋼業!N112^推定結果!$B$18*鉄鋼業!I112^(推定結果!$B$19-1)</f>
        <v>1261.8726886164129</v>
      </c>
      <c r="U112" s="56">
        <f>推定結果!$B$19*鉄鋼業!M112/鉄鋼業!I112</f>
        <v>1702.1023590019797</v>
      </c>
      <c r="V112" s="72">
        <f t="shared" si="9"/>
        <v>0.23137708100826129</v>
      </c>
      <c r="W112" s="72"/>
      <c r="X112">
        <v>15204</v>
      </c>
      <c r="Y112" t="s">
        <v>119</v>
      </c>
      <c r="Z112" s="56">
        <v>1226.1501188134384</v>
      </c>
      <c r="AA112" s="45">
        <v>5681373</v>
      </c>
    </row>
    <row r="113" spans="1:27" x14ac:dyDescent="0.15">
      <c r="A113" s="40">
        <v>21211</v>
      </c>
      <c r="B113" s="41" t="s">
        <v>144</v>
      </c>
      <c r="C113" s="42">
        <v>23</v>
      </c>
      <c r="D113" s="43" t="s">
        <v>22</v>
      </c>
      <c r="E113" s="44">
        <v>2005</v>
      </c>
      <c r="F113" s="45">
        <v>4</v>
      </c>
      <c r="G113" s="45">
        <v>3</v>
      </c>
      <c r="H113" s="45" t="s">
        <v>23</v>
      </c>
      <c r="I113" s="45">
        <v>176</v>
      </c>
      <c r="J113" s="45">
        <v>75185</v>
      </c>
      <c r="K113" s="45">
        <v>1454588</v>
      </c>
      <c r="L113" s="45">
        <v>1740336</v>
      </c>
      <c r="M113" s="45">
        <v>273226</v>
      </c>
      <c r="N113" s="45">
        <v>256483</v>
      </c>
      <c r="O113" s="27">
        <v>109</v>
      </c>
      <c r="P113" s="22">
        <f t="shared" si="5"/>
        <v>12.518054570525367</v>
      </c>
      <c r="Q113" s="22">
        <f t="shared" si="6"/>
        <v>12.454817664593438</v>
      </c>
      <c r="R113" s="22">
        <f t="shared" si="7"/>
        <v>5.1704839950381514</v>
      </c>
      <c r="S113" s="62">
        <f t="shared" si="8"/>
        <v>427.1875</v>
      </c>
      <c r="T113" s="68">
        <f>推定結果!$B$19*EXP(推定結果!$B$17)*鉄鋼業!N113^推定結果!$B$18*鉄鋼業!I113^(推定結果!$B$19-1)</f>
        <v>1123.0419747280948</v>
      </c>
      <c r="U113" s="56">
        <f>推定結果!$B$19*鉄鋼業!M113/鉄鋼業!I113</f>
        <v>1134.2253046636267</v>
      </c>
      <c r="V113" s="72">
        <f t="shared" si="9"/>
        <v>0.275175129746071</v>
      </c>
      <c r="W113" s="72"/>
      <c r="X113">
        <v>11222</v>
      </c>
      <c r="Y113" t="s">
        <v>79</v>
      </c>
      <c r="Z113" s="56">
        <v>1225.2122977588544</v>
      </c>
      <c r="AA113" s="45">
        <v>1031306</v>
      </c>
    </row>
    <row r="114" spans="1:27" x14ac:dyDescent="0.15">
      <c r="A114" s="40">
        <v>4211</v>
      </c>
      <c r="B114" s="41" t="s">
        <v>39</v>
      </c>
      <c r="C114" s="42">
        <v>23</v>
      </c>
      <c r="D114" s="43" t="s">
        <v>22</v>
      </c>
      <c r="E114" s="44">
        <v>2005</v>
      </c>
      <c r="F114" s="45">
        <v>11</v>
      </c>
      <c r="G114" s="45">
        <v>9</v>
      </c>
      <c r="H114" s="45" t="s">
        <v>23</v>
      </c>
      <c r="I114" s="45">
        <v>246</v>
      </c>
      <c r="J114" s="45">
        <v>103746</v>
      </c>
      <c r="K114" s="45">
        <v>1280059</v>
      </c>
      <c r="L114" s="45">
        <v>1729412</v>
      </c>
      <c r="M114" s="45">
        <v>428724</v>
      </c>
      <c r="N114" s="45">
        <v>188553</v>
      </c>
      <c r="O114" s="27">
        <v>110</v>
      </c>
      <c r="P114" s="22">
        <f t="shared" si="5"/>
        <v>12.968568634224106</v>
      </c>
      <c r="Q114" s="22">
        <f t="shared" si="6"/>
        <v>12.147134413458891</v>
      </c>
      <c r="R114" s="22">
        <f t="shared" si="7"/>
        <v>5.5053315359323625</v>
      </c>
      <c r="S114" s="62">
        <f t="shared" si="8"/>
        <v>421.73170731707319</v>
      </c>
      <c r="T114" s="68">
        <f>推定結果!$B$19*EXP(推定結果!$B$17)*鉄鋼業!N114^推定結果!$B$18*鉄鋼業!I114^(推定結果!$B$19-1)</f>
        <v>903.585162189014</v>
      </c>
      <c r="U114" s="56">
        <f>推定結果!$B$19*鉄鋼業!M114/鉄鋼業!I114</f>
        <v>1273.3056460023822</v>
      </c>
      <c r="V114" s="72">
        <f t="shared" si="9"/>
        <v>0.24198785232457246</v>
      </c>
      <c r="W114" s="72"/>
      <c r="X114">
        <v>14209</v>
      </c>
      <c r="Y114" t="s">
        <v>113</v>
      </c>
      <c r="Z114" s="56">
        <v>1221.2851252002001</v>
      </c>
      <c r="AA114" s="45">
        <v>1991054</v>
      </c>
    </row>
    <row r="115" spans="1:27" x14ac:dyDescent="0.15">
      <c r="A115" s="40">
        <v>22211</v>
      </c>
      <c r="B115" s="41" t="s">
        <v>156</v>
      </c>
      <c r="C115" s="42">
        <v>23</v>
      </c>
      <c r="D115" s="43" t="s">
        <v>22</v>
      </c>
      <c r="E115" s="44">
        <v>2005</v>
      </c>
      <c r="F115" s="45">
        <v>8</v>
      </c>
      <c r="G115" s="45">
        <v>5</v>
      </c>
      <c r="H115" s="45" t="s">
        <v>23</v>
      </c>
      <c r="I115" s="45">
        <v>181</v>
      </c>
      <c r="J115" s="45">
        <v>91322</v>
      </c>
      <c r="K115" s="45">
        <v>1380409</v>
      </c>
      <c r="L115" s="45">
        <v>1706520</v>
      </c>
      <c r="M115" s="45">
        <v>310915</v>
      </c>
      <c r="N115" s="45">
        <v>141316</v>
      </c>
      <c r="O115" s="27">
        <v>111</v>
      </c>
      <c r="P115" s="22">
        <f t="shared" si="5"/>
        <v>12.647274841907763</v>
      </c>
      <c r="Q115" s="22">
        <f t="shared" si="6"/>
        <v>11.858753796515467</v>
      </c>
      <c r="R115" s="22">
        <f t="shared" si="7"/>
        <v>5.1984970312658261</v>
      </c>
      <c r="S115" s="62">
        <f t="shared" si="8"/>
        <v>504.54143646408841</v>
      </c>
      <c r="T115" s="68">
        <f>推定結果!$B$19*EXP(推定結果!$B$17)*鉄鋼業!N115^推定結果!$B$18*鉄鋼業!I115^(推定結果!$B$19-1)</f>
        <v>871.12358162705152</v>
      </c>
      <c r="U115" s="56">
        <f>推定結果!$B$19*鉄鋼業!M115/鉄鋼業!I115</f>
        <v>1255.0270198174137</v>
      </c>
      <c r="V115" s="72">
        <f t="shared" si="9"/>
        <v>0.29372014859366707</v>
      </c>
      <c r="W115" s="72"/>
      <c r="X115">
        <v>27216</v>
      </c>
      <c r="Y115" t="s">
        <v>219</v>
      </c>
      <c r="Z115" s="56">
        <v>1220.7781661406455</v>
      </c>
      <c r="AA115" s="45">
        <v>4170495</v>
      </c>
    </row>
    <row r="116" spans="1:27" x14ac:dyDescent="0.15">
      <c r="A116" s="40">
        <v>15201</v>
      </c>
      <c r="B116" s="41" t="s">
        <v>117</v>
      </c>
      <c r="C116" s="42">
        <v>23</v>
      </c>
      <c r="D116" s="43" t="s">
        <v>22</v>
      </c>
      <c r="E116" s="44">
        <v>2005</v>
      </c>
      <c r="F116" s="45">
        <v>24</v>
      </c>
      <c r="G116" s="45">
        <v>15</v>
      </c>
      <c r="H116" s="45">
        <v>1</v>
      </c>
      <c r="I116" s="45">
        <v>827</v>
      </c>
      <c r="J116" s="45">
        <v>303827</v>
      </c>
      <c r="K116" s="45">
        <v>962624</v>
      </c>
      <c r="L116" s="45">
        <v>1698968</v>
      </c>
      <c r="M116" s="45">
        <v>709073</v>
      </c>
      <c r="N116" s="45">
        <v>1065621</v>
      </c>
      <c r="O116" s="27">
        <v>112</v>
      </c>
      <c r="P116" s="22">
        <f t="shared" si="5"/>
        <v>13.471713762132245</v>
      </c>
      <c r="Q116" s="22">
        <f t="shared" si="6"/>
        <v>13.879068285781285</v>
      </c>
      <c r="R116" s="22">
        <f t="shared" si="7"/>
        <v>6.7178046950236912</v>
      </c>
      <c r="S116" s="62">
        <f t="shared" si="8"/>
        <v>367.38452237001206</v>
      </c>
      <c r="T116" s="68">
        <f>推定結果!$B$19*EXP(推定結果!$B$17)*鉄鋼業!N116^推定結果!$B$18*鉄鋼業!I116^(推定結果!$B$19-1)</f>
        <v>1333.9341866161965</v>
      </c>
      <c r="U116" s="56">
        <f>推定結果!$B$19*鉄鋼業!M116/鉄鋼業!I116</f>
        <v>626.43413525701942</v>
      </c>
      <c r="V116" s="72">
        <f t="shared" si="9"/>
        <v>0.42848479634677955</v>
      </c>
      <c r="W116" s="72"/>
      <c r="X116">
        <v>23210</v>
      </c>
      <c r="Y116" t="s">
        <v>172</v>
      </c>
      <c r="Z116" s="56">
        <v>1216.1897416488921</v>
      </c>
      <c r="AA116" s="45">
        <v>4804039</v>
      </c>
    </row>
    <row r="117" spans="1:27" x14ac:dyDescent="0.15">
      <c r="A117" s="40">
        <v>12219</v>
      </c>
      <c r="B117" s="41" t="s">
        <v>93</v>
      </c>
      <c r="C117" s="42">
        <v>23</v>
      </c>
      <c r="D117" s="43" t="s">
        <v>22</v>
      </c>
      <c r="E117" s="44">
        <v>2005</v>
      </c>
      <c r="F117" s="45">
        <v>4</v>
      </c>
      <c r="G117" s="45">
        <v>3</v>
      </c>
      <c r="H117" s="45" t="s">
        <v>23</v>
      </c>
      <c r="I117" s="45">
        <v>209</v>
      </c>
      <c r="J117" s="45">
        <v>85254</v>
      </c>
      <c r="K117" s="45">
        <v>1173982</v>
      </c>
      <c r="L117" s="45">
        <v>1630509</v>
      </c>
      <c r="M117" s="45">
        <v>442316</v>
      </c>
      <c r="N117" s="45">
        <v>902525</v>
      </c>
      <c r="O117" s="27">
        <v>113</v>
      </c>
      <c r="P117" s="22">
        <f t="shared" si="5"/>
        <v>12.999779837744301</v>
      </c>
      <c r="Q117" s="22">
        <f t="shared" si="6"/>
        <v>13.712951669636537</v>
      </c>
      <c r="R117" s="22">
        <f t="shared" si="7"/>
        <v>5.3423342519648109</v>
      </c>
      <c r="S117" s="62">
        <f t="shared" si="8"/>
        <v>407.91387559808612</v>
      </c>
      <c r="T117" s="68">
        <f>推定結果!$B$19*EXP(推定結果!$B$17)*鉄鋼業!N117^推定結果!$B$18*鉄鋼業!I117^(推定結果!$B$19-1)</f>
        <v>1803.939692090079</v>
      </c>
      <c r="U117" s="56">
        <f>推定結果!$B$19*鉄鋼業!M117/鉄鋼業!I117</f>
        <v>1546.2379895497247</v>
      </c>
      <c r="V117" s="72">
        <f t="shared" si="9"/>
        <v>0.19274455366751372</v>
      </c>
      <c r="W117" s="72"/>
      <c r="X117">
        <v>27230</v>
      </c>
      <c r="Y117" t="s">
        <v>229</v>
      </c>
      <c r="Z117" s="56">
        <v>1215.8952119148994</v>
      </c>
      <c r="AA117" s="45">
        <v>1843980</v>
      </c>
    </row>
    <row r="118" spans="1:27" x14ac:dyDescent="0.15">
      <c r="A118" s="40">
        <v>4202</v>
      </c>
      <c r="B118" s="41" t="s">
        <v>38</v>
      </c>
      <c r="C118" s="42">
        <v>23</v>
      </c>
      <c r="D118" s="43" t="s">
        <v>22</v>
      </c>
      <c r="E118" s="44">
        <v>2005</v>
      </c>
      <c r="F118" s="45">
        <v>3</v>
      </c>
      <c r="G118" s="45">
        <v>3</v>
      </c>
      <c r="H118" s="45" t="s">
        <v>23</v>
      </c>
      <c r="I118" s="45">
        <v>161</v>
      </c>
      <c r="J118" s="45">
        <v>106447</v>
      </c>
      <c r="K118" s="45">
        <v>905209</v>
      </c>
      <c r="L118" s="45">
        <v>1547904</v>
      </c>
      <c r="M118" s="45">
        <v>612158</v>
      </c>
      <c r="N118" s="45">
        <v>942028</v>
      </c>
      <c r="O118" s="27">
        <v>114</v>
      </c>
      <c r="P118" s="22">
        <f t="shared" si="5"/>
        <v>13.32474569810898</v>
      </c>
      <c r="Q118" s="22">
        <f t="shared" si="6"/>
        <v>13.755790277108259</v>
      </c>
      <c r="R118" s="22">
        <f t="shared" si="7"/>
        <v>5.0814043649844631</v>
      </c>
      <c r="S118" s="62">
        <f t="shared" si="8"/>
        <v>661.16149068322977</v>
      </c>
      <c r="T118" s="68">
        <f>推定結果!$B$19*EXP(推定結果!$B$17)*鉄鋼業!N118^推定結果!$B$18*鉄鋼業!I118^(推定結果!$B$19-1)</f>
        <v>1969.8872340466996</v>
      </c>
      <c r="U118" s="56">
        <f>推定結果!$B$19*鉄鋼業!M118/鉄鋼業!I118</f>
        <v>2777.9704984561654</v>
      </c>
      <c r="V118" s="72">
        <f t="shared" si="9"/>
        <v>0.17388811385295952</v>
      </c>
      <c r="W118" s="72"/>
      <c r="X118">
        <v>9214</v>
      </c>
      <c r="Y118" t="s">
        <v>66</v>
      </c>
      <c r="Z118" s="56">
        <v>1212.6062428123507</v>
      </c>
      <c r="AA118" s="45">
        <v>799544</v>
      </c>
    </row>
    <row r="119" spans="1:27" x14ac:dyDescent="0.15">
      <c r="A119" s="40">
        <v>27206</v>
      </c>
      <c r="B119" s="41" t="s">
        <v>210</v>
      </c>
      <c r="C119" s="42">
        <v>23</v>
      </c>
      <c r="D119" s="43" t="s">
        <v>22</v>
      </c>
      <c r="E119" s="44">
        <v>2005</v>
      </c>
      <c r="F119" s="45">
        <v>4</v>
      </c>
      <c r="G119" s="45">
        <v>4</v>
      </c>
      <c r="H119" s="45" t="s">
        <v>23</v>
      </c>
      <c r="I119" s="45">
        <v>231</v>
      </c>
      <c r="J119" s="45">
        <v>127146</v>
      </c>
      <c r="K119" s="45">
        <v>1221611</v>
      </c>
      <c r="L119" s="45">
        <v>1547337</v>
      </c>
      <c r="M119" s="45">
        <v>313641</v>
      </c>
      <c r="N119" s="45">
        <v>494137</v>
      </c>
      <c r="O119" s="27">
        <v>115</v>
      </c>
      <c r="P119" s="22">
        <f t="shared" si="5"/>
        <v>12.656004298708606</v>
      </c>
      <c r="Q119" s="22">
        <f t="shared" si="6"/>
        <v>13.110568085656999</v>
      </c>
      <c r="R119" s="22">
        <f t="shared" si="7"/>
        <v>5.4424177105217932</v>
      </c>
      <c r="S119" s="62">
        <f t="shared" si="8"/>
        <v>550.41558441558436</v>
      </c>
      <c r="T119" s="68">
        <f>推定結果!$B$19*EXP(推定結果!$B$17)*鉄鋼業!N119^推定結果!$B$18*鉄鋼業!I119^(推定結果!$B$19-1)</f>
        <v>1368.797821300519</v>
      </c>
      <c r="U119" s="56">
        <f>推定結果!$B$19*鉄鋼業!M119/鉄鋼業!I119</f>
        <v>991.99806692036793</v>
      </c>
      <c r="V119" s="72">
        <f t="shared" si="9"/>
        <v>0.40538705080011861</v>
      </c>
      <c r="W119" s="72"/>
      <c r="X119">
        <v>43201</v>
      </c>
      <c r="Y119" t="s">
        <v>284</v>
      </c>
      <c r="Z119" s="56">
        <v>1211.0590797864336</v>
      </c>
      <c r="AA119" s="45">
        <v>711953</v>
      </c>
    </row>
    <row r="120" spans="1:27" x14ac:dyDescent="0.15">
      <c r="A120" s="40">
        <v>27217</v>
      </c>
      <c r="B120" s="41" t="s">
        <v>220</v>
      </c>
      <c r="C120" s="42">
        <v>23</v>
      </c>
      <c r="D120" s="43" t="s">
        <v>22</v>
      </c>
      <c r="E120" s="44">
        <v>2005</v>
      </c>
      <c r="F120" s="45">
        <v>10</v>
      </c>
      <c r="G120" s="45">
        <v>4</v>
      </c>
      <c r="H120" s="45" t="s">
        <v>23</v>
      </c>
      <c r="I120" s="45">
        <v>279</v>
      </c>
      <c r="J120" s="45">
        <v>157197</v>
      </c>
      <c r="K120" s="45">
        <v>1074930</v>
      </c>
      <c r="L120" s="45">
        <v>1463835</v>
      </c>
      <c r="M120" s="45">
        <v>373864</v>
      </c>
      <c r="N120" s="45">
        <v>281172</v>
      </c>
      <c r="O120" s="27">
        <v>116</v>
      </c>
      <c r="P120" s="22">
        <f t="shared" si="5"/>
        <v>12.831647373901298</v>
      </c>
      <c r="Q120" s="22">
        <f t="shared" si="6"/>
        <v>12.546721860703434</v>
      </c>
      <c r="R120" s="22">
        <f t="shared" si="7"/>
        <v>5.6312117818213654</v>
      </c>
      <c r="S120" s="62">
        <f t="shared" si="8"/>
        <v>563.43010752688167</v>
      </c>
      <c r="T120" s="68">
        <f>推定結果!$B$19*EXP(推定結果!$B$17)*鉄鋼業!N120^推定結果!$B$18*鉄鋼業!I120^(推定結果!$B$19-1)</f>
        <v>1030.3828292465048</v>
      </c>
      <c r="U120" s="56">
        <f>推定結果!$B$19*鉄鋼業!M120/鉄鋼業!I120</f>
        <v>979.03771178341469</v>
      </c>
      <c r="V120" s="72">
        <f t="shared" si="9"/>
        <v>0.42046573085400041</v>
      </c>
      <c r="W120" s="72"/>
      <c r="X120">
        <v>23114</v>
      </c>
      <c r="Y120" t="s">
        <v>165</v>
      </c>
      <c r="Z120" s="56">
        <v>1208.8998260796043</v>
      </c>
      <c r="AA120" s="45">
        <v>2886361</v>
      </c>
    </row>
    <row r="121" spans="1:27" x14ac:dyDescent="0.15">
      <c r="A121" s="40">
        <v>9204</v>
      </c>
      <c r="B121" s="41" t="s">
        <v>61</v>
      </c>
      <c r="C121" s="42">
        <v>23</v>
      </c>
      <c r="D121" s="43" t="s">
        <v>22</v>
      </c>
      <c r="E121" s="44">
        <v>2005</v>
      </c>
      <c r="F121" s="45">
        <v>9</v>
      </c>
      <c r="G121" s="45">
        <v>6</v>
      </c>
      <c r="H121" s="45" t="s">
        <v>23</v>
      </c>
      <c r="I121" s="45">
        <v>214</v>
      </c>
      <c r="J121" s="45">
        <v>112496</v>
      </c>
      <c r="K121" s="45">
        <v>1022572</v>
      </c>
      <c r="L121" s="45">
        <v>1442719</v>
      </c>
      <c r="M121" s="45">
        <v>401959</v>
      </c>
      <c r="N121" s="45">
        <v>306412</v>
      </c>
      <c r="O121" s="27">
        <v>117</v>
      </c>
      <c r="P121" s="22">
        <f t="shared" si="5"/>
        <v>12.904105372350068</v>
      </c>
      <c r="Q121" s="22">
        <f t="shared" si="6"/>
        <v>12.632685880572526</v>
      </c>
      <c r="R121" s="22">
        <f t="shared" si="7"/>
        <v>5.3659760150218512</v>
      </c>
      <c r="S121" s="62">
        <f t="shared" si="8"/>
        <v>525.68224299065423</v>
      </c>
      <c r="T121" s="68">
        <f>推定結果!$B$19*EXP(推定結果!$B$17)*鉄鋼業!N121^推定結果!$B$18*鉄鋼業!I121^(推定結果!$B$19-1)</f>
        <v>1146.742784798678</v>
      </c>
      <c r="U121" s="56">
        <f>推定結果!$B$19*鉄鋼業!M121/鉄鋼業!I121</f>
        <v>1372.328111139559</v>
      </c>
      <c r="V121" s="72">
        <f t="shared" si="9"/>
        <v>0.27986933990780155</v>
      </c>
      <c r="W121" s="72"/>
      <c r="X121">
        <v>10208</v>
      </c>
      <c r="Y121" t="s">
        <v>72</v>
      </c>
      <c r="Z121" s="56">
        <v>1204.7252350655313</v>
      </c>
      <c r="AA121" s="45">
        <v>5948395</v>
      </c>
    </row>
    <row r="122" spans="1:27" x14ac:dyDescent="0.15">
      <c r="A122" s="40">
        <v>8214</v>
      </c>
      <c r="B122" s="41" t="s">
        <v>51</v>
      </c>
      <c r="C122" s="42">
        <v>23</v>
      </c>
      <c r="D122" s="43" t="s">
        <v>22</v>
      </c>
      <c r="E122" s="44">
        <v>2005</v>
      </c>
      <c r="F122" s="45">
        <v>3</v>
      </c>
      <c r="G122" s="45">
        <v>3</v>
      </c>
      <c r="H122" s="45" t="s">
        <v>23</v>
      </c>
      <c r="I122" s="45">
        <v>455</v>
      </c>
      <c r="J122" s="45">
        <v>221221</v>
      </c>
      <c r="K122" s="45">
        <v>734705</v>
      </c>
      <c r="L122" s="45">
        <v>1429732</v>
      </c>
      <c r="M122" s="45">
        <v>668781</v>
      </c>
      <c r="N122" s="45">
        <v>544457</v>
      </c>
      <c r="O122" s="27">
        <v>118</v>
      </c>
      <c r="P122" s="22">
        <f t="shared" si="5"/>
        <v>13.413211931258173</v>
      </c>
      <c r="Q122" s="22">
        <f t="shared" si="6"/>
        <v>13.20754424670322</v>
      </c>
      <c r="R122" s="22">
        <f t="shared" si="7"/>
        <v>6.1202974189509503</v>
      </c>
      <c r="S122" s="62">
        <f t="shared" si="8"/>
        <v>486.2</v>
      </c>
      <c r="T122" s="68">
        <f>推定結果!$B$19*EXP(推定結果!$B$17)*鉄鋼業!N122^推定結果!$B$18*鉄鋼業!I122^(推定結果!$B$19-1)</f>
        <v>1186.992093465951</v>
      </c>
      <c r="U122" s="56">
        <f>推定結果!$B$19*鉄鋼業!M122/鉄鋼業!I122</f>
        <v>1073.8966944015281</v>
      </c>
      <c r="V122" s="72">
        <f t="shared" si="9"/>
        <v>0.33078242354373105</v>
      </c>
      <c r="W122" s="72"/>
      <c r="X122">
        <v>13111</v>
      </c>
      <c r="Y122" t="s">
        <v>100</v>
      </c>
      <c r="Z122" s="56">
        <v>1198.0324691774551</v>
      </c>
      <c r="AA122" s="45">
        <v>3797275</v>
      </c>
    </row>
    <row r="123" spans="1:27" x14ac:dyDescent="0.15">
      <c r="A123" s="40">
        <v>20201</v>
      </c>
      <c r="B123" s="41" t="s">
        <v>135</v>
      </c>
      <c r="C123" s="42">
        <v>23</v>
      </c>
      <c r="D123" s="43" t="s">
        <v>22</v>
      </c>
      <c r="E123" s="44">
        <v>2005</v>
      </c>
      <c r="F123" s="45">
        <v>6</v>
      </c>
      <c r="G123" s="45">
        <v>4</v>
      </c>
      <c r="H123" s="45">
        <v>1</v>
      </c>
      <c r="I123" s="45">
        <v>451</v>
      </c>
      <c r="J123" s="45">
        <v>266185</v>
      </c>
      <c r="K123" s="45">
        <v>706231</v>
      </c>
      <c r="L123" s="45">
        <v>1420777</v>
      </c>
      <c r="M123" s="45">
        <v>686316</v>
      </c>
      <c r="N123" s="45">
        <v>713869</v>
      </c>
      <c r="O123" s="27">
        <v>119</v>
      </c>
      <c r="P123" s="22">
        <f t="shared" si="5"/>
        <v>13.43909344204476</v>
      </c>
      <c r="Q123" s="22">
        <f t="shared" si="6"/>
        <v>13.478454751099065</v>
      </c>
      <c r="R123" s="22">
        <f t="shared" si="7"/>
        <v>6.1114673395026786</v>
      </c>
      <c r="S123" s="62">
        <f t="shared" si="8"/>
        <v>590.2106430155211</v>
      </c>
      <c r="T123" s="68">
        <f>推定結果!$B$19*EXP(推定結果!$B$17)*鉄鋼業!N123^推定結果!$B$18*鉄鋼業!I123^(推定結果!$B$19-1)</f>
        <v>1330.8526415476213</v>
      </c>
      <c r="U123" s="56">
        <f>推定結果!$B$19*鉄鋼業!M123/鉄鋼業!I123</f>
        <v>1111.8278736755892</v>
      </c>
      <c r="V123" s="72">
        <f t="shared" si="9"/>
        <v>0.38784612336008484</v>
      </c>
      <c r="W123" s="72"/>
      <c r="X123">
        <v>28111</v>
      </c>
      <c r="Y123" t="s">
        <v>232</v>
      </c>
      <c r="Z123" s="56">
        <v>1196.9812343867254</v>
      </c>
      <c r="AA123" s="45">
        <v>1083062</v>
      </c>
    </row>
    <row r="124" spans="1:27" x14ac:dyDescent="0.15">
      <c r="A124" s="40">
        <v>27218</v>
      </c>
      <c r="B124" s="41" t="s">
        <v>221</v>
      </c>
      <c r="C124" s="42">
        <v>23</v>
      </c>
      <c r="D124" s="43" t="s">
        <v>22</v>
      </c>
      <c r="E124" s="44">
        <v>2005</v>
      </c>
      <c r="F124" s="45">
        <v>19</v>
      </c>
      <c r="G124" s="45">
        <v>7</v>
      </c>
      <c r="H124" s="45" t="s">
        <v>23</v>
      </c>
      <c r="I124" s="45">
        <v>217</v>
      </c>
      <c r="J124" s="45">
        <v>102894</v>
      </c>
      <c r="K124" s="45">
        <v>1076428</v>
      </c>
      <c r="L124" s="45">
        <v>1393776</v>
      </c>
      <c r="M124" s="45">
        <v>302927</v>
      </c>
      <c r="N124" s="45">
        <v>202073</v>
      </c>
      <c r="O124" s="27">
        <v>120</v>
      </c>
      <c r="P124" s="22">
        <f t="shared" si="5"/>
        <v>12.621247131372225</v>
      </c>
      <c r="Q124" s="22">
        <f t="shared" si="6"/>
        <v>12.216384297237713</v>
      </c>
      <c r="R124" s="22">
        <f t="shared" si="7"/>
        <v>5.3798973535404597</v>
      </c>
      <c r="S124" s="62">
        <f t="shared" si="8"/>
        <v>474.16589861751152</v>
      </c>
      <c r="T124" s="68">
        <f>推定結果!$B$19*EXP(推定結果!$B$17)*鉄鋼業!N124^推定結果!$B$18*鉄鋼業!I124^(推定結果!$B$19-1)</f>
        <v>961.78820858433835</v>
      </c>
      <c r="U124" s="56">
        <f>推定結果!$B$19*鉄鋼業!M124/鉄鋼業!I124</f>
        <v>1019.9249735796708</v>
      </c>
      <c r="V124" s="72">
        <f t="shared" si="9"/>
        <v>0.33966599213671939</v>
      </c>
      <c r="W124" s="72"/>
      <c r="X124">
        <v>33204</v>
      </c>
      <c r="Y124" t="s">
        <v>248</v>
      </c>
      <c r="Z124" s="56">
        <v>1193.402994276852</v>
      </c>
      <c r="AA124" s="45">
        <v>684446</v>
      </c>
    </row>
    <row r="125" spans="1:27" x14ac:dyDescent="0.15">
      <c r="A125" s="40">
        <v>11201</v>
      </c>
      <c r="B125" s="41" t="s">
        <v>73</v>
      </c>
      <c r="C125" s="42">
        <v>23</v>
      </c>
      <c r="D125" s="43" t="s">
        <v>22</v>
      </c>
      <c r="E125" s="44">
        <v>2005</v>
      </c>
      <c r="F125" s="45">
        <v>13</v>
      </c>
      <c r="G125" s="45">
        <v>8</v>
      </c>
      <c r="H125" s="45" t="s">
        <v>23</v>
      </c>
      <c r="I125" s="45">
        <v>442</v>
      </c>
      <c r="J125" s="45">
        <v>240465</v>
      </c>
      <c r="K125" s="45">
        <v>886822</v>
      </c>
      <c r="L125" s="45">
        <v>1384135</v>
      </c>
      <c r="M125" s="45">
        <v>473629</v>
      </c>
      <c r="N125" s="45">
        <v>336305</v>
      </c>
      <c r="O125" s="27">
        <v>121</v>
      </c>
      <c r="P125" s="22">
        <f t="shared" si="5"/>
        <v>13.06817959378537</v>
      </c>
      <c r="Q125" s="22">
        <f t="shared" si="6"/>
        <v>12.725773765295507</v>
      </c>
      <c r="R125" s="22">
        <f t="shared" si="7"/>
        <v>6.0913098820776979</v>
      </c>
      <c r="S125" s="62">
        <f t="shared" si="8"/>
        <v>544.03846153846155</v>
      </c>
      <c r="T125" s="68">
        <f>推定結果!$B$19*EXP(推定結果!$B$17)*鉄鋼業!N125^推定結果!$B$18*鉄鋼業!I125^(推定結果!$B$19-1)</f>
        <v>980.22227268774179</v>
      </c>
      <c r="U125" s="56">
        <f>推定結果!$B$19*鉄鋼業!M125/鉄鋼業!I125</f>
        <v>782.89945840639416</v>
      </c>
      <c r="V125" s="72">
        <f t="shared" si="9"/>
        <v>0.50770750946415866</v>
      </c>
      <c r="W125" s="72"/>
      <c r="X125">
        <v>8214</v>
      </c>
      <c r="Y125" t="s">
        <v>51</v>
      </c>
      <c r="Z125" s="56">
        <v>1186.992093465951</v>
      </c>
      <c r="AA125" s="45">
        <v>1429732</v>
      </c>
    </row>
    <row r="126" spans="1:27" x14ac:dyDescent="0.15">
      <c r="A126" s="40">
        <v>8204</v>
      </c>
      <c r="B126" s="41" t="s">
        <v>49</v>
      </c>
      <c r="C126" s="42">
        <v>23</v>
      </c>
      <c r="D126" s="43" t="s">
        <v>22</v>
      </c>
      <c r="E126" s="44">
        <v>2005</v>
      </c>
      <c r="F126" s="45">
        <v>11</v>
      </c>
      <c r="G126" s="45">
        <v>5</v>
      </c>
      <c r="H126" s="45" t="s">
        <v>23</v>
      </c>
      <c r="I126" s="45">
        <v>387</v>
      </c>
      <c r="J126" s="45">
        <v>204219</v>
      </c>
      <c r="K126" s="45">
        <v>915028</v>
      </c>
      <c r="L126" s="45">
        <v>1333385</v>
      </c>
      <c r="M126" s="45">
        <v>400279</v>
      </c>
      <c r="N126" s="45">
        <v>306870</v>
      </c>
      <c r="O126" s="27">
        <v>122</v>
      </c>
      <c r="P126" s="22">
        <f t="shared" si="5"/>
        <v>12.899917082950047</v>
      </c>
      <c r="Q126" s="22">
        <f t="shared" si="6"/>
        <v>12.634179484119162</v>
      </c>
      <c r="R126" s="22">
        <f t="shared" si="7"/>
        <v>5.9584246930297819</v>
      </c>
      <c r="S126" s="62">
        <f t="shared" si="8"/>
        <v>527.69767441860461</v>
      </c>
      <c r="T126" s="68">
        <f>推定結果!$B$19*EXP(推定結果!$B$17)*鉄鋼業!N126^推定結果!$B$18*鉄鋼業!I126^(推定結果!$B$19-1)</f>
        <v>978.1891253526295</v>
      </c>
      <c r="U126" s="56">
        <f>推定結果!$B$19*鉄鋼業!M126/鉄鋼業!I126</f>
        <v>755.68676653987586</v>
      </c>
      <c r="V126" s="72">
        <f t="shared" si="9"/>
        <v>0.51019164133017225</v>
      </c>
      <c r="W126" s="72"/>
      <c r="X126">
        <v>27222</v>
      </c>
      <c r="Y126" t="s">
        <v>224</v>
      </c>
      <c r="Z126" s="56">
        <v>1181.8629385659849</v>
      </c>
      <c r="AA126" s="45">
        <v>937274</v>
      </c>
    </row>
    <row r="127" spans="1:27" x14ac:dyDescent="0.15">
      <c r="A127" s="40">
        <v>16202</v>
      </c>
      <c r="B127" s="41" t="s">
        <v>125</v>
      </c>
      <c r="C127" s="42">
        <v>23</v>
      </c>
      <c r="D127" s="43" t="s">
        <v>22</v>
      </c>
      <c r="E127" s="44">
        <v>2005</v>
      </c>
      <c r="F127" s="45">
        <v>19</v>
      </c>
      <c r="G127" s="45">
        <v>11</v>
      </c>
      <c r="H127" s="45" t="s">
        <v>23</v>
      </c>
      <c r="I127" s="45">
        <v>648</v>
      </c>
      <c r="J127" s="45">
        <v>303177</v>
      </c>
      <c r="K127" s="45">
        <v>495505</v>
      </c>
      <c r="L127" s="45">
        <v>1329526</v>
      </c>
      <c r="M127" s="45">
        <v>800861</v>
      </c>
      <c r="N127" s="45">
        <v>638708</v>
      </c>
      <c r="O127" s="27">
        <v>123</v>
      </c>
      <c r="P127" s="22">
        <f t="shared" si="5"/>
        <v>13.593442677908243</v>
      </c>
      <c r="Q127" s="22">
        <f t="shared" si="6"/>
        <v>13.367202664913542</v>
      </c>
      <c r="R127" s="22">
        <f t="shared" si="7"/>
        <v>6.4738906963522744</v>
      </c>
      <c r="S127" s="62">
        <f t="shared" si="8"/>
        <v>467.86574074074076</v>
      </c>
      <c r="T127" s="68">
        <f>推定結果!$B$19*EXP(推定結果!$B$17)*鉄鋼業!N127^推定結果!$B$18*鉄鋼業!I127^(推定結果!$B$19-1)</f>
        <v>1152.7929665211668</v>
      </c>
      <c r="U127" s="56">
        <f>推定結果!$B$19*鉄鋼業!M127/鉄鋼業!I127</f>
        <v>902.96749129042678</v>
      </c>
      <c r="V127" s="72">
        <f t="shared" si="9"/>
        <v>0.37856382068798455</v>
      </c>
      <c r="W127" s="72"/>
      <c r="X127">
        <v>23202</v>
      </c>
      <c r="Y127" t="s">
        <v>167</v>
      </c>
      <c r="Z127" s="56">
        <v>1179.662694574371</v>
      </c>
      <c r="AA127" s="45">
        <v>965488</v>
      </c>
    </row>
    <row r="128" spans="1:27" x14ac:dyDescent="0.15">
      <c r="A128" s="40">
        <v>22223</v>
      </c>
      <c r="B128" s="41" t="s">
        <v>158</v>
      </c>
      <c r="C128" s="42">
        <v>23</v>
      </c>
      <c r="D128" s="43" t="s">
        <v>22</v>
      </c>
      <c r="E128" s="44">
        <v>2005</v>
      </c>
      <c r="F128" s="45">
        <v>4</v>
      </c>
      <c r="G128" s="45">
        <v>3</v>
      </c>
      <c r="H128" s="45">
        <v>1</v>
      </c>
      <c r="I128" s="45">
        <v>445</v>
      </c>
      <c r="J128" s="45">
        <v>219457</v>
      </c>
      <c r="K128" s="45">
        <v>518606</v>
      </c>
      <c r="L128" s="45">
        <v>1320221</v>
      </c>
      <c r="M128" s="45">
        <v>769756</v>
      </c>
      <c r="N128" s="45">
        <v>755710</v>
      </c>
      <c r="O128" s="27">
        <v>124</v>
      </c>
      <c r="P128" s="22">
        <f t="shared" si="5"/>
        <v>13.553828860494919</v>
      </c>
      <c r="Q128" s="22">
        <f t="shared" si="6"/>
        <v>13.535412983685584</v>
      </c>
      <c r="R128" s="22">
        <f t="shared" si="7"/>
        <v>6.0980742821662401</v>
      </c>
      <c r="S128" s="62">
        <f t="shared" si="8"/>
        <v>493.16179775280898</v>
      </c>
      <c r="T128" s="68">
        <f>推定結果!$B$19*EXP(推定結果!$B$17)*鉄鋼業!N128^推定結果!$B$18*鉄鋼業!I128^(推定結果!$B$19-1)</f>
        <v>1367.4932496553906</v>
      </c>
      <c r="U128" s="56">
        <f>推定結果!$B$19*鉄鋼業!M128/鉄鋼業!I128</f>
        <v>1263.8136673334775</v>
      </c>
      <c r="V128" s="72">
        <f t="shared" si="9"/>
        <v>0.28509943410639216</v>
      </c>
      <c r="W128" s="72"/>
      <c r="X128">
        <v>8227</v>
      </c>
      <c r="Y128" t="s">
        <v>55</v>
      </c>
      <c r="Z128" s="56">
        <v>1179.3353612019871</v>
      </c>
      <c r="AA128" s="45">
        <v>1031633</v>
      </c>
    </row>
    <row r="129" spans="1:27" x14ac:dyDescent="0.15">
      <c r="A129" s="40">
        <v>27124</v>
      </c>
      <c r="B129" s="41" t="s">
        <v>204</v>
      </c>
      <c r="C129" s="42">
        <v>23</v>
      </c>
      <c r="D129" s="43" t="s">
        <v>22</v>
      </c>
      <c r="E129" s="44">
        <v>2005</v>
      </c>
      <c r="F129" s="45">
        <v>4</v>
      </c>
      <c r="G129" s="45">
        <v>3</v>
      </c>
      <c r="H129" s="45" t="s">
        <v>23</v>
      </c>
      <c r="I129" s="45">
        <v>233</v>
      </c>
      <c r="J129" s="45">
        <v>107229</v>
      </c>
      <c r="K129" s="45">
        <v>892874</v>
      </c>
      <c r="L129" s="45">
        <v>1315869</v>
      </c>
      <c r="M129" s="45">
        <v>405493</v>
      </c>
      <c r="N129" s="45">
        <v>230402</v>
      </c>
      <c r="O129" s="27">
        <v>125</v>
      </c>
      <c r="P129" s="22">
        <f t="shared" si="5"/>
        <v>12.912858889749886</v>
      </c>
      <c r="Q129" s="22">
        <f t="shared" si="6"/>
        <v>12.347580888321753</v>
      </c>
      <c r="R129" s="22">
        <f t="shared" si="7"/>
        <v>5.4510384535657002</v>
      </c>
      <c r="S129" s="62">
        <f t="shared" si="8"/>
        <v>460.21030042918454</v>
      </c>
      <c r="T129" s="68">
        <f>推定結果!$B$19*EXP(推定結果!$B$17)*鉄鋼業!N129^推定結果!$B$18*鉄鋼業!I129^(推定結果!$B$19-1)</f>
        <v>996.13075175368317</v>
      </c>
      <c r="U129" s="56">
        <f>推定結果!$B$19*鉄鋼業!M129/鉄鋼業!I129</f>
        <v>1271.5030792578223</v>
      </c>
      <c r="V129" s="72">
        <f t="shared" si="9"/>
        <v>0.26444106310096599</v>
      </c>
      <c r="W129" s="72"/>
      <c r="X129">
        <v>35201</v>
      </c>
      <c r="Y129" t="s">
        <v>257</v>
      </c>
      <c r="Z129" s="56">
        <v>1172.5685321788712</v>
      </c>
      <c r="AA129" s="45">
        <v>2045811</v>
      </c>
    </row>
    <row r="130" spans="1:27" x14ac:dyDescent="0.15">
      <c r="A130" s="40">
        <v>13205</v>
      </c>
      <c r="B130" s="41" t="s">
        <v>104</v>
      </c>
      <c r="C130" s="42">
        <v>23</v>
      </c>
      <c r="D130" s="43" t="s">
        <v>22</v>
      </c>
      <c r="E130" s="44">
        <v>2005</v>
      </c>
      <c r="F130" s="45">
        <v>6</v>
      </c>
      <c r="G130" s="45">
        <v>3</v>
      </c>
      <c r="H130" s="45" t="s">
        <v>23</v>
      </c>
      <c r="I130" s="45">
        <v>100</v>
      </c>
      <c r="J130" s="45">
        <v>39381</v>
      </c>
      <c r="K130" s="45">
        <v>1161094</v>
      </c>
      <c r="L130" s="45">
        <v>1311814</v>
      </c>
      <c r="M130" s="45">
        <v>143814</v>
      </c>
      <c r="N130" s="45">
        <v>255253</v>
      </c>
      <c r="O130" s="27">
        <v>126</v>
      </c>
      <c r="P130" s="22">
        <f t="shared" si="5"/>
        <v>11.876276076971045</v>
      </c>
      <c r="Q130" s="22">
        <f t="shared" si="6"/>
        <v>12.450010489140997</v>
      </c>
      <c r="R130" s="22">
        <f t="shared" si="7"/>
        <v>4.6051701859880918</v>
      </c>
      <c r="S130" s="62">
        <f t="shared" si="8"/>
        <v>393.81</v>
      </c>
      <c r="T130" s="68">
        <f>推定結果!$B$19*EXP(推定結果!$B$17)*鉄鋼業!N130^推定結果!$B$18*鉄鋼業!I130^(推定結果!$B$19-1)</f>
        <v>1305.1775328308011</v>
      </c>
      <c r="U130" s="56">
        <f>推定結果!$B$19*鉄鋼業!M130/鉄鋼業!I130</f>
        <v>1050.7300228317031</v>
      </c>
      <c r="V130" s="72">
        <f t="shared" si="9"/>
        <v>0.27383286745379448</v>
      </c>
      <c r="W130" s="72"/>
      <c r="X130">
        <v>1235</v>
      </c>
      <c r="Y130" t="s">
        <v>30</v>
      </c>
      <c r="Z130" s="56">
        <v>1171.8891928693238</v>
      </c>
      <c r="AA130" s="45">
        <v>346372</v>
      </c>
    </row>
    <row r="131" spans="1:27" x14ac:dyDescent="0.15">
      <c r="A131" s="40">
        <v>7207</v>
      </c>
      <c r="B131" s="41" t="s">
        <v>46</v>
      </c>
      <c r="C131" s="42">
        <v>23</v>
      </c>
      <c r="D131" s="43" t="s">
        <v>22</v>
      </c>
      <c r="E131" s="44">
        <v>2005</v>
      </c>
      <c r="F131" s="45">
        <v>5</v>
      </c>
      <c r="G131" s="45">
        <v>5</v>
      </c>
      <c r="H131" s="45" t="s">
        <v>23</v>
      </c>
      <c r="I131" s="45">
        <v>114</v>
      </c>
      <c r="J131" s="45">
        <v>58393</v>
      </c>
      <c r="K131" s="45">
        <v>1002876</v>
      </c>
      <c r="L131" s="45">
        <v>1286298</v>
      </c>
      <c r="M131" s="45">
        <v>270971</v>
      </c>
      <c r="N131" s="45">
        <v>163798</v>
      </c>
      <c r="O131" s="27">
        <v>127</v>
      </c>
      <c r="P131" s="22">
        <f t="shared" si="5"/>
        <v>12.509767083065634</v>
      </c>
      <c r="Q131" s="22">
        <f t="shared" si="6"/>
        <v>12.006389240314354</v>
      </c>
      <c r="R131" s="22">
        <f t="shared" si="7"/>
        <v>4.7361984483944957</v>
      </c>
      <c r="S131" s="62">
        <f t="shared" si="8"/>
        <v>512.21929824561403</v>
      </c>
      <c r="T131" s="68">
        <f>推定結果!$B$19*EXP(推定結果!$B$17)*鉄鋼業!N131^推定結果!$B$18*鉄鋼業!I131^(推定結果!$B$19-1)</f>
        <v>1048.761060773908</v>
      </c>
      <c r="U131" s="56">
        <f>推定結果!$B$19*鉄鋼業!M131/鉄鋼業!I131</f>
        <v>1736.6325571646601</v>
      </c>
      <c r="V131" s="72">
        <f t="shared" si="9"/>
        <v>0.21549538511501232</v>
      </c>
      <c r="W131" s="72"/>
      <c r="X131">
        <v>14201</v>
      </c>
      <c r="Y131" t="s">
        <v>108</v>
      </c>
      <c r="Z131" s="56">
        <v>1171.6608311267873</v>
      </c>
      <c r="AA131" s="45">
        <v>1282129</v>
      </c>
    </row>
    <row r="132" spans="1:27" x14ac:dyDescent="0.15">
      <c r="A132" s="40">
        <v>14201</v>
      </c>
      <c r="B132" s="41" t="s">
        <v>108</v>
      </c>
      <c r="C132" s="42">
        <v>23</v>
      </c>
      <c r="D132" s="43" t="s">
        <v>22</v>
      </c>
      <c r="E132" s="44">
        <v>2005</v>
      </c>
      <c r="F132" s="45">
        <v>8</v>
      </c>
      <c r="G132" s="45">
        <v>3</v>
      </c>
      <c r="H132" s="45" t="s">
        <v>23</v>
      </c>
      <c r="I132" s="45">
        <v>226</v>
      </c>
      <c r="J132" s="45">
        <v>103375</v>
      </c>
      <c r="K132" s="45">
        <v>865929</v>
      </c>
      <c r="L132" s="45">
        <v>1282129</v>
      </c>
      <c r="M132" s="45">
        <v>397810</v>
      </c>
      <c r="N132" s="45">
        <v>334442</v>
      </c>
      <c r="O132" s="27">
        <v>128</v>
      </c>
      <c r="P132" s="22">
        <f t="shared" si="5"/>
        <v>12.89372978334648</v>
      </c>
      <c r="Q132" s="22">
        <f t="shared" si="6"/>
        <v>12.720218750392029</v>
      </c>
      <c r="R132" s="22">
        <f t="shared" si="7"/>
        <v>5.4205349992722862</v>
      </c>
      <c r="S132" s="62">
        <f t="shared" si="8"/>
        <v>457.41150442477874</v>
      </c>
      <c r="T132" s="68">
        <f>推定結果!$B$19*EXP(推定結果!$B$17)*鉄鋼業!N132^推定結果!$B$18*鉄鋼業!I132^(推定結果!$B$19-1)</f>
        <v>1171.6608311267873</v>
      </c>
      <c r="U132" s="56">
        <f>推定結果!$B$19*鉄鋼業!M132/鉄鋼業!I132</f>
        <v>1286.048161220903</v>
      </c>
      <c r="V132" s="72">
        <f t="shared" si="9"/>
        <v>0.25986023478545034</v>
      </c>
      <c r="W132" s="72"/>
      <c r="X132">
        <v>31202</v>
      </c>
      <c r="Y132" t="s">
        <v>243</v>
      </c>
      <c r="Z132" s="56">
        <v>1171.592021289222</v>
      </c>
      <c r="AA132" s="45">
        <v>563250</v>
      </c>
    </row>
    <row r="133" spans="1:27" x14ac:dyDescent="0.15">
      <c r="A133" s="40">
        <v>27126</v>
      </c>
      <c r="B133" s="41" t="s">
        <v>206</v>
      </c>
      <c r="C133" s="42">
        <v>23</v>
      </c>
      <c r="D133" s="43" t="s">
        <v>22</v>
      </c>
      <c r="E133" s="44">
        <v>2005</v>
      </c>
      <c r="F133" s="45">
        <v>20</v>
      </c>
      <c r="G133" s="45">
        <v>12</v>
      </c>
      <c r="H133" s="45" t="s">
        <v>23</v>
      </c>
      <c r="I133" s="45">
        <v>296</v>
      </c>
      <c r="J133" s="45">
        <v>123238</v>
      </c>
      <c r="K133" s="45">
        <v>778882</v>
      </c>
      <c r="L133" s="45">
        <v>1280693</v>
      </c>
      <c r="M133" s="45">
        <v>478358</v>
      </c>
      <c r="N133" s="45">
        <v>227265</v>
      </c>
      <c r="O133" s="27">
        <v>129</v>
      </c>
      <c r="P133" s="22">
        <f t="shared" ref="P133:P196" si="10">LN(M133)</f>
        <v>13.078114685122419</v>
      </c>
      <c r="Q133" s="22">
        <f t="shared" ref="Q133:Q196" si="11">LN(N133)</f>
        <v>12.333872016462045</v>
      </c>
      <c r="R133" s="22">
        <f t="shared" ref="R133:R196" si="12">LN(I133)</f>
        <v>5.6903594543240601</v>
      </c>
      <c r="S133" s="62">
        <f t="shared" si="8"/>
        <v>416.34459459459458</v>
      </c>
      <c r="T133" s="68">
        <f>推定結果!$B$19*EXP(推定結果!$B$17)*鉄鋼業!N133^推定結果!$B$18*鉄鋼業!I133^(推定結果!$B$19-1)</f>
        <v>928.65854615359933</v>
      </c>
      <c r="U133" s="56">
        <f>推定結果!$B$19*鉄鋼業!M133/鉄鋼業!I133</f>
        <v>1180.7319257478593</v>
      </c>
      <c r="V133" s="72">
        <f t="shared" si="9"/>
        <v>0.2576271328168443</v>
      </c>
      <c r="W133" s="72"/>
      <c r="X133">
        <v>27213</v>
      </c>
      <c r="Y133" t="s">
        <v>217</v>
      </c>
      <c r="Z133" s="56">
        <v>1171.1063677710331</v>
      </c>
      <c r="AA133" s="45">
        <v>1090963</v>
      </c>
    </row>
    <row r="134" spans="1:27" x14ac:dyDescent="0.15">
      <c r="A134" s="40">
        <v>12217</v>
      </c>
      <c r="B134" s="41" t="s">
        <v>92</v>
      </c>
      <c r="C134" s="42">
        <v>23</v>
      </c>
      <c r="D134" s="43" t="s">
        <v>22</v>
      </c>
      <c r="E134" s="44">
        <v>2005</v>
      </c>
      <c r="F134" s="45">
        <v>7</v>
      </c>
      <c r="G134" s="45">
        <v>5</v>
      </c>
      <c r="H134" s="45" t="s">
        <v>23</v>
      </c>
      <c r="I134" s="45">
        <v>355</v>
      </c>
      <c r="J134" s="45">
        <v>262399</v>
      </c>
      <c r="K134" s="45">
        <v>719426</v>
      </c>
      <c r="L134" s="45">
        <v>1276309</v>
      </c>
      <c r="M134" s="45">
        <v>535868</v>
      </c>
      <c r="N134" s="45">
        <v>946320</v>
      </c>
      <c r="O134" s="27">
        <v>130</v>
      </c>
      <c r="P134" s="22">
        <f t="shared" si="10"/>
        <v>13.191643141067118</v>
      </c>
      <c r="Q134" s="22">
        <f t="shared" si="11"/>
        <v>13.760336057219618</v>
      </c>
      <c r="R134" s="22">
        <f t="shared" si="12"/>
        <v>5.872117789475416</v>
      </c>
      <c r="S134" s="62">
        <f t="shared" ref="S134:S197" si="13">J134/I134</f>
        <v>739.15211267605639</v>
      </c>
      <c r="T134" s="68">
        <f>推定結果!$B$19*EXP(推定結果!$B$17)*鉄鋼業!N134^推定結果!$B$18*鉄鋼業!I134^(推定結果!$B$19-1)</f>
        <v>1594.9644504502498</v>
      </c>
      <c r="U134" s="56">
        <f>推定結果!$B$19*鉄鋼業!M134/鉄鋼業!I134</f>
        <v>1102.8576149411674</v>
      </c>
      <c r="V134" s="72">
        <f t="shared" ref="V134:V197" si="14">J134/M134</f>
        <v>0.48967096374480285</v>
      </c>
      <c r="W134" s="72"/>
      <c r="X134">
        <v>20202</v>
      </c>
      <c r="Y134" t="s">
        <v>136</v>
      </c>
      <c r="Z134" s="56">
        <v>1170.5780544941053</v>
      </c>
      <c r="AA134" s="45">
        <v>362637</v>
      </c>
    </row>
    <row r="135" spans="1:27" x14ac:dyDescent="0.15">
      <c r="A135" s="40">
        <v>10201</v>
      </c>
      <c r="B135" s="41" t="s">
        <v>67</v>
      </c>
      <c r="C135" s="42">
        <v>23</v>
      </c>
      <c r="D135" s="43" t="s">
        <v>22</v>
      </c>
      <c r="E135" s="44">
        <v>2005</v>
      </c>
      <c r="F135" s="45">
        <v>5</v>
      </c>
      <c r="G135" s="45">
        <v>4</v>
      </c>
      <c r="H135" s="45" t="s">
        <v>23</v>
      </c>
      <c r="I135" s="45">
        <v>451</v>
      </c>
      <c r="J135" s="45">
        <v>235926</v>
      </c>
      <c r="K135" s="45">
        <v>870453</v>
      </c>
      <c r="L135" s="45">
        <v>1272322</v>
      </c>
      <c r="M135" s="45">
        <v>384888</v>
      </c>
      <c r="N135" s="45">
        <v>289167</v>
      </c>
      <c r="O135" s="27">
        <v>131</v>
      </c>
      <c r="P135" s="22">
        <f t="shared" si="10"/>
        <v>12.860707661856754</v>
      </c>
      <c r="Q135" s="22">
        <f t="shared" si="11"/>
        <v>12.57475965487213</v>
      </c>
      <c r="R135" s="22">
        <f t="shared" si="12"/>
        <v>6.1114673395026786</v>
      </c>
      <c r="S135" s="62">
        <f t="shared" si="13"/>
        <v>523.11751662971176</v>
      </c>
      <c r="T135" s="68">
        <f>推定結果!$B$19*EXP(推定結果!$B$17)*鉄鋼業!N135^推定結果!$B$18*鉄鋼業!I135^(推定結果!$B$19-1)</f>
        <v>915.89937888860095</v>
      </c>
      <c r="U135" s="56">
        <f>推定結果!$B$19*鉄鋼業!M135/鉄鋼業!I135</f>
        <v>623.51629080955445</v>
      </c>
      <c r="V135" s="72">
        <f t="shared" si="14"/>
        <v>0.61297312464924858</v>
      </c>
      <c r="W135" s="72"/>
      <c r="X135">
        <v>9213</v>
      </c>
      <c r="Y135" t="s">
        <v>65</v>
      </c>
      <c r="Z135" s="56">
        <v>1164.9878057074309</v>
      </c>
      <c r="AA135" s="45">
        <v>2454932</v>
      </c>
    </row>
    <row r="136" spans="1:27" x14ac:dyDescent="0.15">
      <c r="A136" s="40">
        <v>23223</v>
      </c>
      <c r="B136" s="41" t="s">
        <v>180</v>
      </c>
      <c r="C136" s="42">
        <v>23</v>
      </c>
      <c r="D136" s="43" t="s">
        <v>22</v>
      </c>
      <c r="E136" s="44">
        <v>2005</v>
      </c>
      <c r="F136" s="45">
        <v>13</v>
      </c>
      <c r="G136" s="45">
        <v>7</v>
      </c>
      <c r="H136" s="45" t="s">
        <v>23</v>
      </c>
      <c r="I136" s="45">
        <v>328</v>
      </c>
      <c r="J136" s="45">
        <v>159060</v>
      </c>
      <c r="K136" s="45">
        <v>848617</v>
      </c>
      <c r="L136" s="45">
        <v>1271103</v>
      </c>
      <c r="M136" s="45">
        <v>405217</v>
      </c>
      <c r="N136" s="45">
        <v>386548</v>
      </c>
      <c r="O136" s="27">
        <v>132</v>
      </c>
      <c r="P136" s="22">
        <f t="shared" si="10"/>
        <v>12.912178005066922</v>
      </c>
      <c r="Q136" s="22">
        <f t="shared" si="11"/>
        <v>12.86501133076033</v>
      </c>
      <c r="R136" s="22">
        <f t="shared" si="12"/>
        <v>5.7930136083841441</v>
      </c>
      <c r="S136" s="62">
        <f t="shared" si="13"/>
        <v>484.9390243902439</v>
      </c>
      <c r="T136" s="68">
        <f>推定結果!$B$19*EXP(推定結果!$B$17)*鉄鋼業!N136^推定結果!$B$18*鉄鋼業!I136^(推定結果!$B$19-1)</f>
        <v>1125.1914675437167</v>
      </c>
      <c r="U136" s="56">
        <f>推定結果!$B$19*鉄鋼業!M136/鉄鋼業!I136</f>
        <v>902.61758256386508</v>
      </c>
      <c r="V136" s="72">
        <f t="shared" si="14"/>
        <v>0.3925304219714375</v>
      </c>
      <c r="W136" s="72"/>
      <c r="X136">
        <v>11203</v>
      </c>
      <c r="Y136" t="s">
        <v>74</v>
      </c>
      <c r="Z136" s="56">
        <v>1158.727788979043</v>
      </c>
      <c r="AA136" s="45">
        <v>4686746</v>
      </c>
    </row>
    <row r="137" spans="1:27" x14ac:dyDescent="0.15">
      <c r="A137" s="40">
        <v>1203</v>
      </c>
      <c r="B137" s="41" t="s">
        <v>26</v>
      </c>
      <c r="C137" s="42">
        <v>23</v>
      </c>
      <c r="D137" s="43" t="s">
        <v>22</v>
      </c>
      <c r="E137" s="44">
        <v>2005</v>
      </c>
      <c r="F137" s="45">
        <v>6</v>
      </c>
      <c r="G137" s="45">
        <v>6</v>
      </c>
      <c r="H137" s="45" t="s">
        <v>23</v>
      </c>
      <c r="I137" s="45">
        <v>199</v>
      </c>
      <c r="J137" s="45">
        <v>84857</v>
      </c>
      <c r="K137" s="45">
        <v>920122</v>
      </c>
      <c r="L137" s="45">
        <v>1254727</v>
      </c>
      <c r="M137" s="45">
        <v>318800</v>
      </c>
      <c r="N137" s="45">
        <v>470274</v>
      </c>
      <c r="O137" s="27">
        <v>133</v>
      </c>
      <c r="P137" s="22">
        <f t="shared" si="10"/>
        <v>12.672319225898198</v>
      </c>
      <c r="Q137" s="22">
        <f t="shared" si="11"/>
        <v>13.061070782543565</v>
      </c>
      <c r="R137" s="22">
        <f t="shared" si="12"/>
        <v>5.2933048247244923</v>
      </c>
      <c r="S137" s="62">
        <f t="shared" si="13"/>
        <v>426.4170854271357</v>
      </c>
      <c r="T137" s="68">
        <f>推定結果!$B$19*EXP(推定結果!$B$17)*鉄鋼業!N137^推定結果!$B$18*鉄鋼業!I137^(推定結果!$B$19-1)</f>
        <v>1396.0330151973092</v>
      </c>
      <c r="U137" s="56">
        <f>推定結果!$B$19*鉄鋼業!M137/鉄鋼業!I137</f>
        <v>1170.4563232210496</v>
      </c>
      <c r="V137" s="72">
        <f t="shared" si="14"/>
        <v>0.26617628607277288</v>
      </c>
      <c r="W137" s="72"/>
      <c r="X137">
        <v>23227</v>
      </c>
      <c r="Y137" t="s">
        <v>182</v>
      </c>
      <c r="Z137" s="56">
        <v>1153.3152867244262</v>
      </c>
      <c r="AA137" s="45">
        <v>1007939</v>
      </c>
    </row>
    <row r="138" spans="1:27" x14ac:dyDescent="0.15">
      <c r="A138" s="40">
        <v>23219</v>
      </c>
      <c r="B138" s="41" t="s">
        <v>178</v>
      </c>
      <c r="C138" s="42">
        <v>23</v>
      </c>
      <c r="D138" s="43" t="s">
        <v>22</v>
      </c>
      <c r="E138" s="44">
        <v>2005</v>
      </c>
      <c r="F138" s="45">
        <v>9</v>
      </c>
      <c r="G138" s="45">
        <v>3</v>
      </c>
      <c r="H138" s="45" t="s">
        <v>23</v>
      </c>
      <c r="I138" s="45">
        <v>162</v>
      </c>
      <c r="J138" s="45">
        <v>83098</v>
      </c>
      <c r="K138" s="45">
        <v>912586</v>
      </c>
      <c r="L138" s="45">
        <v>1201711</v>
      </c>
      <c r="M138" s="45">
        <v>280126</v>
      </c>
      <c r="N138" s="45">
        <v>162760</v>
      </c>
      <c r="O138" s="27">
        <v>134</v>
      </c>
      <c r="P138" s="22">
        <f t="shared" si="10"/>
        <v>12.542994780931751</v>
      </c>
      <c r="Q138" s="22">
        <f t="shared" si="11"/>
        <v>12.000032002115626</v>
      </c>
      <c r="R138" s="22">
        <f t="shared" si="12"/>
        <v>5.0875963352323836</v>
      </c>
      <c r="S138" s="62">
        <f t="shared" si="13"/>
        <v>512.95061728395058</v>
      </c>
      <c r="T138" s="68">
        <f>推定結果!$B$19*EXP(推定結果!$B$17)*鉄鋼業!N138^推定結果!$B$18*鉄鋼業!I138^(推定結果!$B$19-1)</f>
        <v>951.53422432192212</v>
      </c>
      <c r="U138" s="56">
        <f>推定結果!$B$19*鉄鋼業!M138/鉄鋼業!I138</f>
        <v>1263.3636621846842</v>
      </c>
      <c r="V138" s="72">
        <f t="shared" si="14"/>
        <v>0.29664508114205751</v>
      </c>
      <c r="W138" s="72"/>
      <c r="X138">
        <v>29201</v>
      </c>
      <c r="Y138" t="s">
        <v>241</v>
      </c>
      <c r="Z138" s="56">
        <v>1153.2528035184464</v>
      </c>
      <c r="AA138" s="45">
        <v>582717</v>
      </c>
    </row>
    <row r="139" spans="1:27" x14ac:dyDescent="0.15">
      <c r="A139" s="40">
        <v>40204</v>
      </c>
      <c r="B139" s="41" t="s">
        <v>278</v>
      </c>
      <c r="C139" s="42">
        <v>23</v>
      </c>
      <c r="D139" s="43" t="s">
        <v>22</v>
      </c>
      <c r="E139" s="44">
        <v>2005</v>
      </c>
      <c r="F139" s="45">
        <v>17</v>
      </c>
      <c r="G139" s="45">
        <v>13</v>
      </c>
      <c r="H139" s="45" t="s">
        <v>23</v>
      </c>
      <c r="I139" s="45">
        <v>454</v>
      </c>
      <c r="J139" s="45">
        <v>206358</v>
      </c>
      <c r="K139" s="45">
        <v>688909</v>
      </c>
      <c r="L139" s="45">
        <v>1200996</v>
      </c>
      <c r="M139" s="45">
        <v>488633</v>
      </c>
      <c r="N139" s="45">
        <v>275531</v>
      </c>
      <c r="O139" s="27">
        <v>135</v>
      </c>
      <c r="P139" s="22">
        <f t="shared" si="10"/>
        <v>13.099366975435007</v>
      </c>
      <c r="Q139" s="22">
        <f t="shared" si="11"/>
        <v>12.52645542393093</v>
      </c>
      <c r="R139" s="22">
        <f t="shared" si="12"/>
        <v>6.1180971980413483</v>
      </c>
      <c r="S139" s="62">
        <f t="shared" si="13"/>
        <v>454.53303964757708</v>
      </c>
      <c r="T139" s="68">
        <f>推定結果!$B$19*EXP(推定結果!$B$17)*鉄鋼業!N139^推定結果!$B$18*鉄鋼業!I139^(推定結果!$B$19-1)</f>
        <v>896.18533681599786</v>
      </c>
      <c r="U139" s="56">
        <f>推定結果!$B$19*鉄鋼業!M139/鉄鋼業!I139</f>
        <v>786.35185726975715</v>
      </c>
      <c r="V139" s="72">
        <f t="shared" si="14"/>
        <v>0.42231695362368077</v>
      </c>
      <c r="W139" s="72"/>
      <c r="X139">
        <v>16202</v>
      </c>
      <c r="Y139" t="s">
        <v>125</v>
      </c>
      <c r="Z139" s="56">
        <v>1152.7929665211668</v>
      </c>
      <c r="AA139" s="45">
        <v>1329526</v>
      </c>
    </row>
    <row r="140" spans="1:27" x14ac:dyDescent="0.15">
      <c r="A140" s="40">
        <v>12232</v>
      </c>
      <c r="B140" s="41" t="s">
        <v>98</v>
      </c>
      <c r="C140" s="42">
        <v>23</v>
      </c>
      <c r="D140" s="43" t="s">
        <v>22</v>
      </c>
      <c r="E140" s="44">
        <v>2005</v>
      </c>
      <c r="F140" s="45">
        <v>9</v>
      </c>
      <c r="G140" s="45">
        <v>6</v>
      </c>
      <c r="H140" s="45" t="s">
        <v>23</v>
      </c>
      <c r="I140" s="45">
        <v>261</v>
      </c>
      <c r="J140" s="45">
        <v>122006</v>
      </c>
      <c r="K140" s="45">
        <v>723284</v>
      </c>
      <c r="L140" s="45">
        <v>1196514</v>
      </c>
      <c r="M140" s="45">
        <v>449615</v>
      </c>
      <c r="N140" s="45">
        <v>688238</v>
      </c>
      <c r="O140" s="27">
        <v>136</v>
      </c>
      <c r="P140" s="22">
        <f t="shared" si="10"/>
        <v>13.01614693999441</v>
      </c>
      <c r="Q140" s="22">
        <f t="shared" si="11"/>
        <v>13.441889987327972</v>
      </c>
      <c r="R140" s="22">
        <f t="shared" si="12"/>
        <v>5.5645204073226937</v>
      </c>
      <c r="S140" s="62">
        <f t="shared" si="13"/>
        <v>467.455938697318</v>
      </c>
      <c r="T140" s="68">
        <f>推定結果!$B$19*EXP(推定結果!$B$17)*鉄鋼業!N140^推定結果!$B$18*鉄鋼業!I140^(推定結果!$B$19-1)</f>
        <v>1518.9794386373999</v>
      </c>
      <c r="U140" s="56">
        <f>推定結果!$B$19*鉄鋼業!M140/鉄鋼業!I140</f>
        <v>1258.6073401842325</v>
      </c>
      <c r="V140" s="72">
        <f t="shared" si="14"/>
        <v>0.27135660509547055</v>
      </c>
      <c r="W140" s="72"/>
      <c r="X140">
        <v>22224</v>
      </c>
      <c r="Y140" t="s">
        <v>159</v>
      </c>
      <c r="Z140" s="56">
        <v>1152.4070843793149</v>
      </c>
      <c r="AA140" s="45">
        <v>566741</v>
      </c>
    </row>
    <row r="141" spans="1:27" x14ac:dyDescent="0.15">
      <c r="A141" s="40">
        <v>27223</v>
      </c>
      <c r="B141" s="41" t="s">
        <v>225</v>
      </c>
      <c r="C141" s="42">
        <v>23</v>
      </c>
      <c r="D141" s="43" t="s">
        <v>22</v>
      </c>
      <c r="E141" s="44">
        <v>2005</v>
      </c>
      <c r="F141" s="45">
        <v>6</v>
      </c>
      <c r="G141" s="45">
        <v>3</v>
      </c>
      <c r="H141" s="45" t="s">
        <v>23</v>
      </c>
      <c r="I141" s="45">
        <v>133</v>
      </c>
      <c r="J141" s="45">
        <v>74498</v>
      </c>
      <c r="K141" s="45">
        <v>989353</v>
      </c>
      <c r="L141" s="45">
        <v>1188524</v>
      </c>
      <c r="M141" s="45">
        <v>191321</v>
      </c>
      <c r="N141" s="45">
        <v>126853</v>
      </c>
      <c r="O141" s="27">
        <v>137</v>
      </c>
      <c r="P141" s="22">
        <f t="shared" si="10"/>
        <v>12.161707924625649</v>
      </c>
      <c r="Q141" s="22">
        <f t="shared" si="11"/>
        <v>11.750784214728064</v>
      </c>
      <c r="R141" s="22">
        <f t="shared" si="12"/>
        <v>4.8903491282217537</v>
      </c>
      <c r="S141" s="62">
        <f t="shared" si="13"/>
        <v>560.13533834586462</v>
      </c>
      <c r="T141" s="68">
        <f>推定結果!$B$19*EXP(推定結果!$B$17)*鉄鋼業!N141^推定結果!$B$18*鉄鋼業!I141^(推定結果!$B$19-1)</f>
        <v>905.19396437249895</v>
      </c>
      <c r="U141" s="56">
        <f>推定結果!$B$19*鉄鋼業!M141/鉄鋼業!I141</f>
        <v>1050.9957917562076</v>
      </c>
      <c r="V141" s="72">
        <f t="shared" si="14"/>
        <v>0.38938746922711048</v>
      </c>
      <c r="W141" s="72"/>
      <c r="X141">
        <v>10202</v>
      </c>
      <c r="Y141" t="s">
        <v>68</v>
      </c>
      <c r="Z141" s="56">
        <v>1151.8200300321507</v>
      </c>
      <c r="AA141" s="45">
        <v>2363494</v>
      </c>
    </row>
    <row r="142" spans="1:27" x14ac:dyDescent="0.15">
      <c r="A142" s="40">
        <v>8207</v>
      </c>
      <c r="B142" s="41" t="s">
        <v>50</v>
      </c>
      <c r="C142" s="42">
        <v>23</v>
      </c>
      <c r="D142" s="43" t="s">
        <v>22</v>
      </c>
      <c r="E142" s="44">
        <v>2005</v>
      </c>
      <c r="F142" s="45">
        <v>5</v>
      </c>
      <c r="G142" s="45">
        <v>5</v>
      </c>
      <c r="H142" s="45" t="s">
        <v>23</v>
      </c>
      <c r="I142" s="45">
        <v>236</v>
      </c>
      <c r="J142" s="45">
        <v>127152</v>
      </c>
      <c r="K142" s="45">
        <v>855069</v>
      </c>
      <c r="L142" s="45">
        <v>1178600</v>
      </c>
      <c r="M142" s="45">
        <v>308873</v>
      </c>
      <c r="N142" s="45">
        <v>642207</v>
      </c>
      <c r="O142" s="27">
        <v>138</v>
      </c>
      <c r="P142" s="22">
        <f t="shared" si="10"/>
        <v>12.640685468158656</v>
      </c>
      <c r="Q142" s="22">
        <f t="shared" si="11"/>
        <v>13.372665960609289</v>
      </c>
      <c r="R142" s="22">
        <f t="shared" si="12"/>
        <v>5.4638318050256105</v>
      </c>
      <c r="S142" s="62">
        <f t="shared" si="13"/>
        <v>538.77966101694915</v>
      </c>
      <c r="T142" s="68">
        <f>推定結果!$B$19*EXP(推定結果!$B$17)*鉄鋼業!N142^推定結果!$B$18*鉄鋼業!I142^(推定結果!$B$19-1)</f>
        <v>1516.7031981231098</v>
      </c>
      <c r="U142" s="56">
        <f>推定結果!$B$19*鉄鋼業!M142/鉄鋼業!I142</f>
        <v>956.2202117651043</v>
      </c>
      <c r="V142" s="72">
        <f t="shared" si="14"/>
        <v>0.41166434100746907</v>
      </c>
      <c r="W142" s="72"/>
      <c r="X142">
        <v>11234</v>
      </c>
      <c r="Y142" t="s">
        <v>81</v>
      </c>
      <c r="Z142" s="56">
        <v>1151.4640023197408</v>
      </c>
      <c r="AA142" s="45">
        <v>2020019</v>
      </c>
    </row>
    <row r="143" spans="1:27" x14ac:dyDescent="0.15">
      <c r="A143" s="40">
        <v>10204</v>
      </c>
      <c r="B143" s="41" t="s">
        <v>69</v>
      </c>
      <c r="C143" s="42">
        <v>23</v>
      </c>
      <c r="D143" s="43" t="s">
        <v>22</v>
      </c>
      <c r="E143" s="44">
        <v>2005</v>
      </c>
      <c r="F143" s="45">
        <v>9</v>
      </c>
      <c r="G143" s="45">
        <v>6</v>
      </c>
      <c r="H143" s="45" t="s">
        <v>23</v>
      </c>
      <c r="I143" s="45">
        <v>170</v>
      </c>
      <c r="J143" s="45">
        <v>83616</v>
      </c>
      <c r="K143" s="45">
        <v>935443</v>
      </c>
      <c r="L143" s="45">
        <v>1171273</v>
      </c>
      <c r="M143" s="45">
        <v>224718</v>
      </c>
      <c r="N143" s="45">
        <v>247117</v>
      </c>
      <c r="O143" s="27">
        <v>139</v>
      </c>
      <c r="P143" s="22">
        <f t="shared" si="10"/>
        <v>12.322601561774119</v>
      </c>
      <c r="Q143" s="22">
        <f t="shared" si="11"/>
        <v>12.417617187667691</v>
      </c>
      <c r="R143" s="22">
        <f t="shared" si="12"/>
        <v>5.1357984370502621</v>
      </c>
      <c r="S143" s="62">
        <f t="shared" si="13"/>
        <v>491.85882352941178</v>
      </c>
      <c r="T143" s="68">
        <f>推定結果!$B$19*EXP(推定結果!$B$17)*鉄鋼業!N143^推定結果!$B$18*鉄鋼業!I143^(推定結果!$B$19-1)</f>
        <v>1116.2811147676562</v>
      </c>
      <c r="U143" s="56">
        <f>推定結果!$B$19*鉄鋼業!M143/鉄鋼業!I143</f>
        <v>965.78157436482343</v>
      </c>
      <c r="V143" s="72">
        <f t="shared" si="14"/>
        <v>0.37209302325581395</v>
      </c>
      <c r="W143" s="72"/>
      <c r="X143">
        <v>9204</v>
      </c>
      <c r="Y143" t="s">
        <v>61</v>
      </c>
      <c r="Z143" s="56">
        <v>1146.742784798678</v>
      </c>
      <c r="AA143" s="45">
        <v>1442719</v>
      </c>
    </row>
    <row r="144" spans="1:27" x14ac:dyDescent="0.15">
      <c r="A144" s="40">
        <v>6201</v>
      </c>
      <c r="B144" s="41" t="s">
        <v>41</v>
      </c>
      <c r="C144" s="42">
        <v>23</v>
      </c>
      <c r="D144" s="43" t="s">
        <v>22</v>
      </c>
      <c r="E144" s="44">
        <v>2005</v>
      </c>
      <c r="F144" s="45">
        <v>19</v>
      </c>
      <c r="G144" s="45">
        <v>12</v>
      </c>
      <c r="H144" s="45" t="s">
        <v>23</v>
      </c>
      <c r="I144" s="45">
        <v>485</v>
      </c>
      <c r="J144" s="45">
        <v>207421</v>
      </c>
      <c r="K144" s="45">
        <v>706318</v>
      </c>
      <c r="L144" s="45">
        <v>1167205</v>
      </c>
      <c r="M144" s="45">
        <v>440757</v>
      </c>
      <c r="N144" s="45">
        <v>235048</v>
      </c>
      <c r="O144" s="27">
        <v>140</v>
      </c>
      <c r="P144" s="22">
        <f t="shared" si="10"/>
        <v>12.996248982153285</v>
      </c>
      <c r="Q144" s="22">
        <f t="shared" si="11"/>
        <v>12.367545027588168</v>
      </c>
      <c r="R144" s="22">
        <f t="shared" si="12"/>
        <v>6.1841488909374833</v>
      </c>
      <c r="S144" s="62">
        <f t="shared" si="13"/>
        <v>427.6721649484536</v>
      </c>
      <c r="T144" s="68">
        <f>推定結果!$B$19*EXP(推定結果!$B$17)*鉄鋼業!N144^推定結果!$B$18*鉄鋼業!I144^(推定結果!$B$19-1)</f>
        <v>824.39208850589705</v>
      </c>
      <c r="U144" s="56">
        <f>推定結果!$B$19*鉄鋼業!M144/鉄鋼業!I144</f>
        <v>663.96846882726516</v>
      </c>
      <c r="V144" s="72">
        <f t="shared" si="14"/>
        <v>0.47060171477707669</v>
      </c>
      <c r="W144" s="72"/>
      <c r="X144">
        <v>3209</v>
      </c>
      <c r="Y144" t="s">
        <v>36</v>
      </c>
      <c r="Z144" s="56">
        <v>1145.4130204338637</v>
      </c>
      <c r="AA144" s="45">
        <v>326268</v>
      </c>
    </row>
    <row r="145" spans="1:27" x14ac:dyDescent="0.15">
      <c r="A145" s="40">
        <v>42204</v>
      </c>
      <c r="B145" s="41" t="s">
        <v>282</v>
      </c>
      <c r="C145" s="42">
        <v>23</v>
      </c>
      <c r="D145" s="43" t="s">
        <v>22</v>
      </c>
      <c r="E145" s="44">
        <v>2005</v>
      </c>
      <c r="F145" s="45">
        <v>5</v>
      </c>
      <c r="G145" s="45">
        <v>5</v>
      </c>
      <c r="H145" s="45" t="s">
        <v>23</v>
      </c>
      <c r="I145" s="45">
        <v>196</v>
      </c>
      <c r="J145" s="45">
        <v>103823</v>
      </c>
      <c r="K145" s="45">
        <v>767761</v>
      </c>
      <c r="L145" s="45">
        <v>1167034</v>
      </c>
      <c r="M145" s="45">
        <v>380322</v>
      </c>
      <c r="N145" s="45">
        <v>181960</v>
      </c>
      <c r="O145" s="27">
        <v>141</v>
      </c>
      <c r="P145" s="22">
        <f t="shared" si="10"/>
        <v>12.848773541309685</v>
      </c>
      <c r="Q145" s="22">
        <f t="shared" si="11"/>
        <v>12.111542161683941</v>
      </c>
      <c r="R145" s="22">
        <f t="shared" si="12"/>
        <v>5.2781146592305168</v>
      </c>
      <c r="S145" s="62">
        <f t="shared" si="13"/>
        <v>529.7091836734694</v>
      </c>
      <c r="T145" s="68">
        <f>推定結果!$B$19*EXP(推定結果!$B$17)*鉄鋼業!N145^推定結果!$B$18*鉄鋼業!I145^(推定結果!$B$19-1)</f>
        <v>946.58580497832816</v>
      </c>
      <c r="U145" s="56">
        <f>推定結果!$B$19*鉄鋼業!M145/鉄鋼業!I145</f>
        <v>1417.7033080405974</v>
      </c>
      <c r="V145" s="72">
        <f t="shared" si="14"/>
        <v>0.27298710040439417</v>
      </c>
      <c r="W145" s="72"/>
      <c r="X145">
        <v>9209</v>
      </c>
      <c r="Y145" t="s">
        <v>64</v>
      </c>
      <c r="Z145" s="56">
        <v>1143.9101016938612</v>
      </c>
      <c r="AA145" s="45">
        <v>2765129</v>
      </c>
    </row>
    <row r="146" spans="1:27" x14ac:dyDescent="0.15">
      <c r="A146" s="40">
        <v>13123</v>
      </c>
      <c r="B146" s="41" t="s">
        <v>103</v>
      </c>
      <c r="C146" s="42">
        <v>23</v>
      </c>
      <c r="D146" s="43" t="s">
        <v>22</v>
      </c>
      <c r="E146" s="44">
        <v>2005</v>
      </c>
      <c r="F146" s="45">
        <v>42</v>
      </c>
      <c r="G146" s="45">
        <v>10</v>
      </c>
      <c r="H146" s="45" t="s">
        <v>23</v>
      </c>
      <c r="I146" s="45">
        <v>400</v>
      </c>
      <c r="J146" s="45">
        <v>196044</v>
      </c>
      <c r="K146" s="45">
        <v>711427</v>
      </c>
      <c r="L146" s="45">
        <v>1153408</v>
      </c>
      <c r="M146" s="45">
        <v>423457</v>
      </c>
      <c r="N146" s="45">
        <v>401174</v>
      </c>
      <c r="O146" s="27">
        <v>142</v>
      </c>
      <c r="P146" s="22">
        <f t="shared" si="10"/>
        <v>12.95620725309043</v>
      </c>
      <c r="Q146" s="22">
        <f t="shared" si="11"/>
        <v>12.902150527386695</v>
      </c>
      <c r="R146" s="22">
        <f t="shared" si="12"/>
        <v>5.9914645471079817</v>
      </c>
      <c r="S146" s="62">
        <f t="shared" si="13"/>
        <v>490.11</v>
      </c>
      <c r="T146" s="68">
        <f>推定結果!$B$19*EXP(推定結果!$B$17)*鉄鋼業!N146^推定結果!$B$18*鉄鋼業!I146^(推定結果!$B$19-1)</f>
        <v>1083.1252878544481</v>
      </c>
      <c r="U146" s="56">
        <f>推定結果!$B$19*鉄鋼業!M146/鉄鋼業!I146</f>
        <v>773.4625684534268</v>
      </c>
      <c r="V146" s="72">
        <f t="shared" si="14"/>
        <v>0.46296082010688216</v>
      </c>
      <c r="W146" s="72"/>
      <c r="X146">
        <v>25213</v>
      </c>
      <c r="Y146" t="s">
        <v>192</v>
      </c>
      <c r="Z146" s="56">
        <v>1142.6958696218533</v>
      </c>
      <c r="AA146" s="45">
        <v>1025593</v>
      </c>
    </row>
    <row r="147" spans="1:27" x14ac:dyDescent="0.15">
      <c r="A147" s="40">
        <v>22103</v>
      </c>
      <c r="B147" s="41" t="s">
        <v>150</v>
      </c>
      <c r="C147" s="42">
        <v>23</v>
      </c>
      <c r="D147" s="43" t="s">
        <v>22</v>
      </c>
      <c r="E147" s="44">
        <v>2005</v>
      </c>
      <c r="F147" s="45">
        <v>8</v>
      </c>
      <c r="G147" s="45">
        <v>5</v>
      </c>
      <c r="H147" s="45" t="s">
        <v>23</v>
      </c>
      <c r="I147" s="45">
        <v>175</v>
      </c>
      <c r="J147" s="45">
        <v>86015</v>
      </c>
      <c r="K147" s="45">
        <v>869865</v>
      </c>
      <c r="L147" s="45">
        <v>1111966</v>
      </c>
      <c r="M147" s="45">
        <v>230715</v>
      </c>
      <c r="N147" s="45">
        <v>806999</v>
      </c>
      <c r="O147" s="27">
        <v>143</v>
      </c>
      <c r="P147" s="22">
        <f t="shared" si="10"/>
        <v>12.34893846155402</v>
      </c>
      <c r="Q147" s="22">
        <f t="shared" si="11"/>
        <v>13.601077708093944</v>
      </c>
      <c r="R147" s="22">
        <f t="shared" si="12"/>
        <v>5.1647859739235145</v>
      </c>
      <c r="S147" s="62">
        <f t="shared" si="13"/>
        <v>491.51428571428573</v>
      </c>
      <c r="T147" s="68">
        <f>推定結果!$B$19*EXP(推定結果!$B$17)*鉄鋼業!N147^推定結果!$B$18*鉄鋼業!I147^(推定結果!$B$19-1)</f>
        <v>1806.7735589187057</v>
      </c>
      <c r="U147" s="56">
        <f>推定結果!$B$19*鉄鋼業!M147/鉄鋼業!I147</f>
        <v>963.22502763536374</v>
      </c>
      <c r="V147" s="72">
        <f t="shared" si="14"/>
        <v>0.37281927919727803</v>
      </c>
      <c r="W147" s="72"/>
      <c r="X147">
        <v>28106</v>
      </c>
      <c r="Y147" t="s">
        <v>231</v>
      </c>
      <c r="Z147" s="56">
        <v>1140.2843187563269</v>
      </c>
      <c r="AA147" s="45">
        <v>307882</v>
      </c>
    </row>
    <row r="148" spans="1:27" x14ac:dyDescent="0.15">
      <c r="A148" s="40">
        <v>27221</v>
      </c>
      <c r="B148" s="41" t="s">
        <v>223</v>
      </c>
      <c r="C148" s="42">
        <v>23</v>
      </c>
      <c r="D148" s="43" t="s">
        <v>22</v>
      </c>
      <c r="E148" s="44">
        <v>2005</v>
      </c>
      <c r="F148" s="45">
        <v>7</v>
      </c>
      <c r="G148" s="45">
        <v>4</v>
      </c>
      <c r="H148" s="45" t="s">
        <v>23</v>
      </c>
      <c r="I148" s="45">
        <v>215</v>
      </c>
      <c r="J148" s="45">
        <v>100133</v>
      </c>
      <c r="K148" s="45">
        <v>709614</v>
      </c>
      <c r="L148" s="45">
        <v>1101065</v>
      </c>
      <c r="M148" s="45">
        <v>376289</v>
      </c>
      <c r="N148" s="45">
        <v>271753</v>
      </c>
      <c r="O148" s="27">
        <v>144</v>
      </c>
      <c r="P148" s="22">
        <f t="shared" si="10"/>
        <v>12.838112744158517</v>
      </c>
      <c r="Q148" s="22">
        <f t="shared" si="11"/>
        <v>12.512648844480939</v>
      </c>
      <c r="R148" s="22">
        <f t="shared" si="12"/>
        <v>5.3706380281276624</v>
      </c>
      <c r="S148" s="62">
        <f t="shared" si="13"/>
        <v>465.73488372093021</v>
      </c>
      <c r="T148" s="68">
        <f>推定結果!$B$19*EXP(推定結果!$B$17)*鉄鋼業!N148^推定結果!$B$18*鉄鋼業!I148^(推定結果!$B$19-1)</f>
        <v>1089.8451504843238</v>
      </c>
      <c r="U148" s="56">
        <f>推定結果!$B$19*鉄鋼業!M148/鉄鋼業!I148</f>
        <v>1278.7128773933732</v>
      </c>
      <c r="V148" s="72">
        <f t="shared" si="14"/>
        <v>0.26610663612276736</v>
      </c>
      <c r="W148" s="72"/>
      <c r="X148">
        <v>27115</v>
      </c>
      <c r="Y148" t="s">
        <v>200</v>
      </c>
      <c r="Z148" s="56">
        <v>1132.0205916917698</v>
      </c>
      <c r="AA148" s="45">
        <v>1041719</v>
      </c>
    </row>
    <row r="149" spans="1:27" x14ac:dyDescent="0.15">
      <c r="A149" s="40">
        <v>37201</v>
      </c>
      <c r="B149" s="41" t="s">
        <v>263</v>
      </c>
      <c r="C149" s="42">
        <v>23</v>
      </c>
      <c r="D149" s="43" t="s">
        <v>22</v>
      </c>
      <c r="E149" s="44">
        <v>2005</v>
      </c>
      <c r="F149" s="45">
        <v>13</v>
      </c>
      <c r="G149" s="45">
        <v>6</v>
      </c>
      <c r="H149" s="45" t="s">
        <v>23</v>
      </c>
      <c r="I149" s="45">
        <v>272</v>
      </c>
      <c r="J149" s="45">
        <v>130450</v>
      </c>
      <c r="K149" s="45">
        <v>634563</v>
      </c>
      <c r="L149" s="45">
        <v>1095827</v>
      </c>
      <c r="M149" s="45">
        <v>439333</v>
      </c>
      <c r="N149" s="45">
        <v>597038</v>
      </c>
      <c r="O149" s="27">
        <v>145</v>
      </c>
      <c r="P149" s="22">
        <f t="shared" si="10"/>
        <v>12.99301294665085</v>
      </c>
      <c r="Q149" s="22">
        <f t="shared" si="11"/>
        <v>13.299736041940353</v>
      </c>
      <c r="R149" s="22">
        <f t="shared" si="12"/>
        <v>5.6058020662959978</v>
      </c>
      <c r="S149" s="62">
        <f t="shared" si="13"/>
        <v>479.59558823529414</v>
      </c>
      <c r="T149" s="68">
        <f>推定結果!$B$19*EXP(推定結果!$B$17)*鉄鋼業!N149^推定結果!$B$18*鉄鋼業!I149^(推定結果!$B$19-1)</f>
        <v>1416.4290290748206</v>
      </c>
      <c r="U149" s="56">
        <f>推定結果!$B$19*鉄鋼業!M149/鉄鋼業!I149</f>
        <v>1180.0893687043902</v>
      </c>
      <c r="V149" s="72">
        <f t="shared" si="14"/>
        <v>0.29692738765355664</v>
      </c>
      <c r="W149" s="72"/>
      <c r="X149">
        <v>23223</v>
      </c>
      <c r="Y149" t="s">
        <v>180</v>
      </c>
      <c r="Z149" s="56">
        <v>1125.1914675437167</v>
      </c>
      <c r="AA149" s="45">
        <v>1271103</v>
      </c>
    </row>
    <row r="150" spans="1:27" x14ac:dyDescent="0.15">
      <c r="A150" s="40">
        <v>27213</v>
      </c>
      <c r="B150" s="41" t="s">
        <v>217</v>
      </c>
      <c r="C150" s="42">
        <v>23</v>
      </c>
      <c r="D150" s="43" t="s">
        <v>22</v>
      </c>
      <c r="E150" s="44">
        <v>2005</v>
      </c>
      <c r="F150" s="45">
        <v>13</v>
      </c>
      <c r="G150" s="45">
        <v>8</v>
      </c>
      <c r="H150" s="45" t="s">
        <v>23</v>
      </c>
      <c r="I150" s="45">
        <v>281</v>
      </c>
      <c r="J150" s="45">
        <v>132145</v>
      </c>
      <c r="K150" s="45">
        <v>762859</v>
      </c>
      <c r="L150" s="45">
        <v>1090963</v>
      </c>
      <c r="M150" s="45">
        <v>313660</v>
      </c>
      <c r="N150" s="45">
        <v>384993</v>
      </c>
      <c r="O150" s="27">
        <v>146</v>
      </c>
      <c r="P150" s="22">
        <f t="shared" si="10"/>
        <v>12.656064875688415</v>
      </c>
      <c r="Q150" s="22">
        <f t="shared" si="11"/>
        <v>12.860980431286448</v>
      </c>
      <c r="R150" s="22">
        <f t="shared" si="12"/>
        <v>5.6383546693337454</v>
      </c>
      <c r="S150" s="62">
        <f t="shared" si="13"/>
        <v>470.26690391459073</v>
      </c>
      <c r="T150" s="68">
        <f>推定結果!$B$19*EXP(推定結果!$B$17)*鉄鋼業!N150^推定結果!$B$18*鉄鋼業!I150^(推定結果!$B$19-1)</f>
        <v>1171.1063677710331</v>
      </c>
      <c r="U150" s="56">
        <f>推定結果!$B$19*鉄鋼業!M150/鉄鋼業!I150</f>
        <v>815.53535654122641</v>
      </c>
      <c r="V150" s="72">
        <f t="shared" si="14"/>
        <v>0.42130013390295223</v>
      </c>
      <c r="W150" s="72"/>
      <c r="X150">
        <v>26210</v>
      </c>
      <c r="Y150" t="s">
        <v>196</v>
      </c>
      <c r="Z150" s="56">
        <v>1123.164516266085</v>
      </c>
      <c r="AA150" s="45">
        <v>493853</v>
      </c>
    </row>
    <row r="151" spans="1:27" x14ac:dyDescent="0.15">
      <c r="A151" s="40">
        <v>28111</v>
      </c>
      <c r="B151" s="41" t="s">
        <v>232</v>
      </c>
      <c r="C151" s="42">
        <v>23</v>
      </c>
      <c r="D151" s="43" t="s">
        <v>22</v>
      </c>
      <c r="E151" s="44">
        <v>2005</v>
      </c>
      <c r="F151" s="45">
        <v>10</v>
      </c>
      <c r="G151" s="45">
        <v>8</v>
      </c>
      <c r="H151" s="45" t="s">
        <v>23</v>
      </c>
      <c r="I151" s="45">
        <v>292</v>
      </c>
      <c r="J151" s="45">
        <v>149328</v>
      </c>
      <c r="K151" s="45">
        <v>784225</v>
      </c>
      <c r="L151" s="45">
        <v>1083062</v>
      </c>
      <c r="M151" s="45">
        <v>288887</v>
      </c>
      <c r="N151" s="45">
        <v>416170</v>
      </c>
      <c r="O151" s="27">
        <v>147</v>
      </c>
      <c r="P151" s="22">
        <f t="shared" si="10"/>
        <v>12.573790887172576</v>
      </c>
      <c r="Q151" s="22">
        <f t="shared" si="11"/>
        <v>12.938849109613312</v>
      </c>
      <c r="R151" s="22">
        <f t="shared" si="12"/>
        <v>5.6767538022682817</v>
      </c>
      <c r="S151" s="62">
        <f t="shared" si="13"/>
        <v>511.39726027397262</v>
      </c>
      <c r="T151" s="68">
        <f>推定結果!$B$19*EXP(推定結果!$B$17)*鉄鋼業!N151^推定結果!$B$18*鉄鋼業!I151^(推定結果!$B$19-1)</f>
        <v>1196.9812343867254</v>
      </c>
      <c r="U151" s="56">
        <f>推定結果!$B$19*鉄鋼業!M151/鉄鋼業!I151</f>
        <v>722.82825958458852</v>
      </c>
      <c r="V151" s="72">
        <f t="shared" si="14"/>
        <v>0.51690799516766073</v>
      </c>
      <c r="W151" s="72"/>
      <c r="X151">
        <v>21211</v>
      </c>
      <c r="Y151" t="s">
        <v>144</v>
      </c>
      <c r="Z151" s="56">
        <v>1123.0419747280948</v>
      </c>
      <c r="AA151" s="45">
        <v>1740336</v>
      </c>
    </row>
    <row r="152" spans="1:27" x14ac:dyDescent="0.15">
      <c r="A152" s="40">
        <v>14207</v>
      </c>
      <c r="B152" s="41" t="s">
        <v>112</v>
      </c>
      <c r="C152" s="42">
        <v>23</v>
      </c>
      <c r="D152" s="43" t="s">
        <v>22</v>
      </c>
      <c r="E152" s="44">
        <v>2005</v>
      </c>
      <c r="F152" s="45">
        <v>3</v>
      </c>
      <c r="G152" s="45">
        <v>3</v>
      </c>
      <c r="H152" s="45" t="s">
        <v>23</v>
      </c>
      <c r="I152" s="45">
        <v>158</v>
      </c>
      <c r="J152" s="45">
        <v>93641</v>
      </c>
      <c r="K152" s="45">
        <v>753119</v>
      </c>
      <c r="L152" s="45">
        <v>1048520</v>
      </c>
      <c r="M152" s="45">
        <v>282610</v>
      </c>
      <c r="N152" s="45">
        <v>581360</v>
      </c>
      <c r="O152" s="27">
        <v>148</v>
      </c>
      <c r="P152" s="22">
        <f t="shared" si="10"/>
        <v>12.551823134310681</v>
      </c>
      <c r="Q152" s="22">
        <f t="shared" si="11"/>
        <v>13.273125465290518</v>
      </c>
      <c r="R152" s="22">
        <f t="shared" si="12"/>
        <v>5.0625950330269669</v>
      </c>
      <c r="S152" s="62">
        <f t="shared" si="13"/>
        <v>592.66455696202536</v>
      </c>
      <c r="T152" s="68">
        <f>推定結果!$B$19*EXP(推定結果!$B$17)*鉄鋼業!N152^推定結果!$B$18*鉄鋼業!I152^(推定結果!$B$19-1)</f>
        <v>1621.6859085245637</v>
      </c>
      <c r="U152" s="56">
        <f>推定結果!$B$19*鉄鋼業!M152/鉄鋼業!I152</f>
        <v>1306.83396676609</v>
      </c>
      <c r="V152" s="72">
        <f t="shared" si="14"/>
        <v>0.33134354764516472</v>
      </c>
      <c r="W152" s="72"/>
      <c r="X152">
        <v>10204</v>
      </c>
      <c r="Y152" t="s">
        <v>69</v>
      </c>
      <c r="Z152" s="56">
        <v>1116.2811147676562</v>
      </c>
      <c r="AA152" s="45">
        <v>1171273</v>
      </c>
    </row>
    <row r="153" spans="1:27" x14ac:dyDescent="0.15">
      <c r="A153" s="40">
        <v>27115</v>
      </c>
      <c r="B153" s="41" t="s">
        <v>200</v>
      </c>
      <c r="C153" s="42">
        <v>23</v>
      </c>
      <c r="D153" s="43" t="s">
        <v>22</v>
      </c>
      <c r="E153" s="44">
        <v>2005</v>
      </c>
      <c r="F153" s="45">
        <v>14</v>
      </c>
      <c r="G153" s="45">
        <v>8</v>
      </c>
      <c r="H153" s="45" t="s">
        <v>23</v>
      </c>
      <c r="I153" s="45">
        <v>247</v>
      </c>
      <c r="J153" s="45">
        <v>118959</v>
      </c>
      <c r="K153" s="45">
        <v>755753</v>
      </c>
      <c r="L153" s="45">
        <v>1041719</v>
      </c>
      <c r="M153" s="45">
        <v>272567</v>
      </c>
      <c r="N153" s="45">
        <v>326070</v>
      </c>
      <c r="O153" s="27">
        <v>149</v>
      </c>
      <c r="P153" s="22">
        <f t="shared" si="10"/>
        <v>12.51563973442361</v>
      </c>
      <c r="Q153" s="22">
        <f t="shared" si="11"/>
        <v>12.694867361225342</v>
      </c>
      <c r="R153" s="22">
        <f t="shared" si="12"/>
        <v>5.5093883366279774</v>
      </c>
      <c r="S153" s="62">
        <f t="shared" si="13"/>
        <v>481.61538461538464</v>
      </c>
      <c r="T153" s="68">
        <f>推定結果!$B$19*EXP(推定結果!$B$17)*鉄鋼業!N153^推定結果!$B$18*鉄鋼業!I153^(推定結果!$B$19-1)</f>
        <v>1132.0205916917698</v>
      </c>
      <c r="U153" s="56">
        <f>推定結果!$B$19*鉄鋼業!M153/鉄鋼業!I153</f>
        <v>806.24363074112659</v>
      </c>
      <c r="V153" s="72">
        <f t="shared" si="14"/>
        <v>0.43643948093496276</v>
      </c>
      <c r="W153" s="72"/>
      <c r="X153">
        <v>27212</v>
      </c>
      <c r="Y153" t="s">
        <v>216</v>
      </c>
      <c r="Z153" s="56">
        <v>1103.0520407768922</v>
      </c>
      <c r="AA153" s="45">
        <v>2491841</v>
      </c>
    </row>
    <row r="154" spans="1:27" x14ac:dyDescent="0.15">
      <c r="A154" s="40">
        <v>8227</v>
      </c>
      <c r="B154" s="41" t="s">
        <v>55</v>
      </c>
      <c r="C154" s="42">
        <v>23</v>
      </c>
      <c r="D154" s="43" t="s">
        <v>22</v>
      </c>
      <c r="E154" s="44">
        <v>2005</v>
      </c>
      <c r="F154" s="45">
        <v>8</v>
      </c>
      <c r="G154" s="45">
        <v>6</v>
      </c>
      <c r="H154" s="45" t="s">
        <v>23</v>
      </c>
      <c r="I154" s="45">
        <v>124</v>
      </c>
      <c r="J154" s="45">
        <v>43496</v>
      </c>
      <c r="K154" s="45">
        <v>213554</v>
      </c>
      <c r="L154" s="45">
        <v>1031633</v>
      </c>
      <c r="M154" s="45">
        <v>779122</v>
      </c>
      <c r="N154" s="45">
        <v>229797</v>
      </c>
      <c r="O154" s="27">
        <v>150</v>
      </c>
      <c r="P154" s="22">
        <f t="shared" si="10"/>
        <v>13.565922923630451</v>
      </c>
      <c r="Q154" s="22">
        <f t="shared" si="11"/>
        <v>12.34495158948129</v>
      </c>
      <c r="R154" s="22">
        <f t="shared" si="12"/>
        <v>4.8202815656050371</v>
      </c>
      <c r="S154" s="62">
        <f t="shared" si="13"/>
        <v>350.77419354838707</v>
      </c>
      <c r="T154" s="68">
        <f>推定結果!$B$19*EXP(推定結果!$B$17)*鉄鋼業!N154^推定結果!$B$18*鉄鋼業!I154^(推定結果!$B$19-1)</f>
        <v>1179.3353612019871</v>
      </c>
      <c r="U154" s="56">
        <f>推定結果!$B$19*鉄鋼業!M154/鉄鋼業!I154</f>
        <v>4590.6455159637317</v>
      </c>
      <c r="V154" s="72">
        <f t="shared" si="14"/>
        <v>5.5826943662224918E-2</v>
      </c>
      <c r="W154" s="72"/>
      <c r="X154">
        <v>39201</v>
      </c>
      <c r="Y154" t="s">
        <v>268</v>
      </c>
      <c r="Z154" s="56">
        <v>1099.2164887837446</v>
      </c>
      <c r="AA154" s="45">
        <v>2187630</v>
      </c>
    </row>
    <row r="155" spans="1:27" x14ac:dyDescent="0.15">
      <c r="A155" s="40">
        <v>11222</v>
      </c>
      <c r="B155" s="41" t="s">
        <v>79</v>
      </c>
      <c r="C155" s="42">
        <v>23</v>
      </c>
      <c r="D155" s="43" t="s">
        <v>22</v>
      </c>
      <c r="E155" s="44">
        <v>2005</v>
      </c>
      <c r="F155" s="45">
        <v>7</v>
      </c>
      <c r="G155" s="45">
        <v>4</v>
      </c>
      <c r="H155" s="45" t="s">
        <v>23</v>
      </c>
      <c r="I155" s="45">
        <v>222</v>
      </c>
      <c r="J155" s="45">
        <v>130950</v>
      </c>
      <c r="K155" s="45">
        <v>691991</v>
      </c>
      <c r="L155" s="45">
        <v>1031306</v>
      </c>
      <c r="M155" s="45">
        <v>324769</v>
      </c>
      <c r="N155" s="45">
        <v>368306</v>
      </c>
      <c r="O155" s="27">
        <v>151</v>
      </c>
      <c r="P155" s="22">
        <f t="shared" si="10"/>
        <v>12.690869439364899</v>
      </c>
      <c r="Q155" s="22">
        <f t="shared" si="11"/>
        <v>12.816669393367524</v>
      </c>
      <c r="R155" s="22">
        <f t="shared" si="12"/>
        <v>5.4026773818722793</v>
      </c>
      <c r="S155" s="62">
        <f t="shared" si="13"/>
        <v>589.8648648648649</v>
      </c>
      <c r="T155" s="68">
        <f>推定結果!$B$19*EXP(推定結果!$B$17)*鉄鋼業!N155^推定結果!$B$18*鉄鋼業!I155^(推定結果!$B$19-1)</f>
        <v>1225.2122977588544</v>
      </c>
      <c r="U155" s="56">
        <f>推定結果!$B$19*鉄鋼業!M155/鉄鋼業!I155</f>
        <v>1068.8372217549938</v>
      </c>
      <c r="V155" s="72">
        <f t="shared" si="14"/>
        <v>0.40320966594718094</v>
      </c>
      <c r="W155" s="72"/>
      <c r="X155">
        <v>17201</v>
      </c>
      <c r="Y155" t="s">
        <v>128</v>
      </c>
      <c r="Z155" s="56">
        <v>1097.0866864949564</v>
      </c>
      <c r="AA155" s="45">
        <v>327633</v>
      </c>
    </row>
    <row r="156" spans="1:27" x14ac:dyDescent="0.15">
      <c r="A156" s="40">
        <v>23214</v>
      </c>
      <c r="B156" s="41" t="s">
        <v>176</v>
      </c>
      <c r="C156" s="42">
        <v>23</v>
      </c>
      <c r="D156" s="43" t="s">
        <v>22</v>
      </c>
      <c r="E156" s="44">
        <v>2005</v>
      </c>
      <c r="F156" s="45">
        <v>4</v>
      </c>
      <c r="G156" s="45">
        <v>4</v>
      </c>
      <c r="H156" s="45" t="s">
        <v>23</v>
      </c>
      <c r="I156" s="45">
        <v>147</v>
      </c>
      <c r="J156" s="45">
        <v>71637</v>
      </c>
      <c r="K156" s="45">
        <v>729042</v>
      </c>
      <c r="L156" s="45">
        <v>1027729</v>
      </c>
      <c r="M156" s="45">
        <v>286344</v>
      </c>
      <c r="N156" s="45">
        <v>361395</v>
      </c>
      <c r="O156" s="27">
        <v>152</v>
      </c>
      <c r="P156" s="22">
        <f t="shared" si="10"/>
        <v>12.564949164223746</v>
      </c>
      <c r="Q156" s="22">
        <f t="shared" si="11"/>
        <v>12.797726821958783</v>
      </c>
      <c r="R156" s="22">
        <f t="shared" si="12"/>
        <v>4.990432586778736</v>
      </c>
      <c r="S156" s="62">
        <f t="shared" si="13"/>
        <v>487.32653061224488</v>
      </c>
      <c r="T156" s="68">
        <f>推定結果!$B$19*EXP(推定結果!$B$17)*鉄鋼業!N156^推定結果!$B$18*鉄鋼業!I156^(推定結果!$B$19-1)</f>
        <v>1358.4348272393345</v>
      </c>
      <c r="U156" s="56">
        <f>推定結果!$B$19*鉄鋼業!M156/鉄鋼業!I156</f>
        <v>1423.1829380983372</v>
      </c>
      <c r="V156" s="72">
        <f t="shared" si="14"/>
        <v>0.25017810745117758</v>
      </c>
      <c r="W156" s="72"/>
      <c r="X156">
        <v>6203</v>
      </c>
      <c r="Y156" t="s">
        <v>42</v>
      </c>
      <c r="Z156" s="56">
        <v>1097.0197957838998</v>
      </c>
      <c r="AA156" s="45">
        <v>477376</v>
      </c>
    </row>
    <row r="157" spans="1:27" x14ac:dyDescent="0.15">
      <c r="A157" s="40">
        <v>25213</v>
      </c>
      <c r="B157" s="41" t="s">
        <v>192</v>
      </c>
      <c r="C157" s="42">
        <v>23</v>
      </c>
      <c r="D157" s="43" t="s">
        <v>22</v>
      </c>
      <c r="E157" s="44">
        <v>2005</v>
      </c>
      <c r="F157" s="45">
        <v>5</v>
      </c>
      <c r="G157" s="45">
        <v>4</v>
      </c>
      <c r="H157" s="45" t="s">
        <v>23</v>
      </c>
      <c r="I157" s="45">
        <v>166</v>
      </c>
      <c r="J157" s="45">
        <v>61355</v>
      </c>
      <c r="K157" s="45">
        <v>679887</v>
      </c>
      <c r="L157" s="45">
        <v>1025593</v>
      </c>
      <c r="M157" s="45">
        <v>329303</v>
      </c>
      <c r="N157" s="45">
        <v>257472</v>
      </c>
      <c r="O157" s="27">
        <v>153</v>
      </c>
      <c r="P157" s="22">
        <f t="shared" si="10"/>
        <v>12.704733578556787</v>
      </c>
      <c r="Q157" s="22">
        <f t="shared" si="11"/>
        <v>12.45866625530946</v>
      </c>
      <c r="R157" s="22">
        <f t="shared" si="12"/>
        <v>5.1119877883565437</v>
      </c>
      <c r="S157" s="62">
        <f t="shared" si="13"/>
        <v>369.60843373493975</v>
      </c>
      <c r="T157" s="68">
        <f>推定結果!$B$19*EXP(推定結果!$B$17)*鉄鋼業!N157^推定結果!$B$18*鉄鋼業!I157^(推定結果!$B$19-1)</f>
        <v>1142.6958696218533</v>
      </c>
      <c r="U157" s="56">
        <f>推定結果!$B$19*鉄鋼業!M157/鉄鋼業!I157</f>
        <v>1449.3643509267924</v>
      </c>
      <c r="V157" s="72">
        <f t="shared" si="14"/>
        <v>0.18631776813451442</v>
      </c>
      <c r="W157" s="72"/>
      <c r="X157">
        <v>28220</v>
      </c>
      <c r="Y157" t="s">
        <v>239</v>
      </c>
      <c r="Z157" s="56">
        <v>1096.8460268128454</v>
      </c>
      <c r="AA157" s="45">
        <v>2520681</v>
      </c>
    </row>
    <row r="158" spans="1:27" x14ac:dyDescent="0.15">
      <c r="A158" s="40">
        <v>23227</v>
      </c>
      <c r="B158" s="41" t="s">
        <v>182</v>
      </c>
      <c r="C158" s="42">
        <v>23</v>
      </c>
      <c r="D158" s="43" t="s">
        <v>22</v>
      </c>
      <c r="E158" s="44">
        <v>2005</v>
      </c>
      <c r="F158" s="45">
        <v>5</v>
      </c>
      <c r="G158" s="45">
        <v>4</v>
      </c>
      <c r="H158" s="45" t="s">
        <v>23</v>
      </c>
      <c r="I158" s="45">
        <v>380</v>
      </c>
      <c r="J158" s="45">
        <v>200804</v>
      </c>
      <c r="K158" s="45">
        <v>605601</v>
      </c>
      <c r="L158" s="45">
        <v>1007939</v>
      </c>
      <c r="M158" s="45">
        <v>383728</v>
      </c>
      <c r="N158" s="45">
        <v>451616</v>
      </c>
      <c r="O158" s="27">
        <v>154</v>
      </c>
      <c r="P158" s="22">
        <f t="shared" si="10"/>
        <v>12.857689247249947</v>
      </c>
      <c r="Q158" s="22">
        <f t="shared" si="11"/>
        <v>13.020587540213734</v>
      </c>
      <c r="R158" s="22">
        <f t="shared" si="12"/>
        <v>5.9401712527204316</v>
      </c>
      <c r="S158" s="62">
        <f t="shared" si="13"/>
        <v>528.43157894736839</v>
      </c>
      <c r="T158" s="68">
        <f>推定結果!$B$19*EXP(推定結果!$B$17)*鉄鋼業!N158^推定結果!$B$18*鉄鋼業!I158^(推定結果!$B$19-1)</f>
        <v>1153.3152867244262</v>
      </c>
      <c r="U158" s="56">
        <f>推定結果!$B$19*鉄鋼業!M158/鉄鋼業!I158</f>
        <v>737.78508168292615</v>
      </c>
      <c r="V158" s="72">
        <f t="shared" si="14"/>
        <v>0.52329775257474043</v>
      </c>
      <c r="W158" s="72"/>
      <c r="X158">
        <v>21213</v>
      </c>
      <c r="Y158" t="s">
        <v>145</v>
      </c>
      <c r="Z158" s="56">
        <v>1096.7690159978365</v>
      </c>
      <c r="AA158" s="45">
        <v>636977</v>
      </c>
    </row>
    <row r="159" spans="1:27" x14ac:dyDescent="0.15">
      <c r="A159" s="40">
        <v>21214</v>
      </c>
      <c r="B159" s="41" t="s">
        <v>146</v>
      </c>
      <c r="C159" s="42">
        <v>23</v>
      </c>
      <c r="D159" s="43" t="s">
        <v>22</v>
      </c>
      <c r="E159" s="44">
        <v>2005</v>
      </c>
      <c r="F159" s="45">
        <v>4</v>
      </c>
      <c r="G159" s="45">
        <v>4</v>
      </c>
      <c r="H159" s="45" t="s">
        <v>23</v>
      </c>
      <c r="I159" s="45">
        <v>126</v>
      </c>
      <c r="J159" s="45">
        <v>64022</v>
      </c>
      <c r="K159" s="45">
        <v>698416</v>
      </c>
      <c r="L159" s="45">
        <v>981540</v>
      </c>
      <c r="M159" s="45">
        <v>270023</v>
      </c>
      <c r="N159" s="45">
        <v>312659</v>
      </c>
      <c r="O159" s="27">
        <v>155</v>
      </c>
      <c r="P159" s="22">
        <f t="shared" si="10"/>
        <v>12.506262419537645</v>
      </c>
      <c r="Q159" s="22">
        <f t="shared" si="11"/>
        <v>12.652868418763761</v>
      </c>
      <c r="R159" s="22">
        <f t="shared" si="12"/>
        <v>4.836281906951478</v>
      </c>
      <c r="S159" s="62">
        <f t="shared" si="13"/>
        <v>508.11111111111109</v>
      </c>
      <c r="T159" s="68">
        <f>推定結果!$B$19*EXP(推定結果!$B$17)*鉄鋼業!N159^推定結果!$B$18*鉄鋼業!I159^(推定結果!$B$19-1)</f>
        <v>1333.7056100062166</v>
      </c>
      <c r="U159" s="56">
        <f>推定結果!$B$19*鉄鋼業!M159/鉄鋼業!I159</f>
        <v>1565.7419545831187</v>
      </c>
      <c r="V159" s="72">
        <f t="shared" si="14"/>
        <v>0.2370983212541154</v>
      </c>
      <c r="W159" s="72"/>
      <c r="X159">
        <v>27221</v>
      </c>
      <c r="Y159" t="s">
        <v>223</v>
      </c>
      <c r="Z159" s="56">
        <v>1089.8451504843238</v>
      </c>
      <c r="AA159" s="45">
        <v>1101065</v>
      </c>
    </row>
    <row r="160" spans="1:27" x14ac:dyDescent="0.15">
      <c r="A160" s="40">
        <v>23202</v>
      </c>
      <c r="B160" s="41" t="s">
        <v>167</v>
      </c>
      <c r="C160" s="42">
        <v>23</v>
      </c>
      <c r="D160" s="43" t="s">
        <v>22</v>
      </c>
      <c r="E160" s="44">
        <v>2005</v>
      </c>
      <c r="F160" s="45">
        <v>14</v>
      </c>
      <c r="G160" s="45">
        <v>7</v>
      </c>
      <c r="H160" s="45" t="s">
        <v>23</v>
      </c>
      <c r="I160" s="45">
        <v>263</v>
      </c>
      <c r="J160" s="45">
        <v>112185</v>
      </c>
      <c r="K160" s="45">
        <v>547025</v>
      </c>
      <c r="L160" s="45">
        <v>965488</v>
      </c>
      <c r="M160" s="45">
        <v>398707</v>
      </c>
      <c r="N160" s="45">
        <v>375291</v>
      </c>
      <c r="O160" s="27">
        <v>156</v>
      </c>
      <c r="P160" s="22">
        <f t="shared" si="10"/>
        <v>12.895982090275769</v>
      </c>
      <c r="Q160" s="22">
        <f t="shared" si="11"/>
        <v>12.83545700402022</v>
      </c>
      <c r="R160" s="22">
        <f t="shared" si="12"/>
        <v>5.5721540321777647</v>
      </c>
      <c r="S160" s="62">
        <f t="shared" si="13"/>
        <v>426.55893536121675</v>
      </c>
      <c r="T160" s="68">
        <f>推定結果!$B$19*EXP(推定結果!$B$17)*鉄鋼業!N160^推定結果!$B$18*鉄鋼業!I160^(推定結果!$B$19-1)</f>
        <v>1179.662694574371</v>
      </c>
      <c r="U160" s="56">
        <f>推定結果!$B$19*鉄鋼業!M160/鉄鋼業!I160</f>
        <v>1107.6131109917478</v>
      </c>
      <c r="V160" s="72">
        <f t="shared" si="14"/>
        <v>0.28137203510347197</v>
      </c>
      <c r="W160" s="72"/>
      <c r="X160">
        <v>32203</v>
      </c>
      <c r="Y160" t="s">
        <v>244</v>
      </c>
      <c r="Z160" s="56">
        <v>1088.5533758490981</v>
      </c>
      <c r="AA160" s="45">
        <v>1938509</v>
      </c>
    </row>
    <row r="161" spans="1:27" x14ac:dyDescent="0.15">
      <c r="A161" s="40">
        <v>23216</v>
      </c>
      <c r="B161" s="41" t="s">
        <v>177</v>
      </c>
      <c r="C161" s="42">
        <v>23</v>
      </c>
      <c r="D161" s="43" t="s">
        <v>22</v>
      </c>
      <c r="E161" s="44">
        <v>2005</v>
      </c>
      <c r="F161" s="45">
        <v>6</v>
      </c>
      <c r="G161" s="45">
        <v>3</v>
      </c>
      <c r="H161" s="45" t="s">
        <v>23</v>
      </c>
      <c r="I161" s="45">
        <v>290</v>
      </c>
      <c r="J161" s="45">
        <v>151518</v>
      </c>
      <c r="K161" s="45">
        <v>627427</v>
      </c>
      <c r="L161" s="45">
        <v>954367</v>
      </c>
      <c r="M161" s="45">
        <v>313905</v>
      </c>
      <c r="N161" s="45">
        <v>300308</v>
      </c>
      <c r="O161" s="27">
        <v>157</v>
      </c>
      <c r="P161" s="22">
        <f t="shared" si="10"/>
        <v>12.656845671342881</v>
      </c>
      <c r="Q161" s="22">
        <f t="shared" si="11"/>
        <v>12.612563893643223</v>
      </c>
      <c r="R161" s="22">
        <f t="shared" si="12"/>
        <v>5.6698809229805196</v>
      </c>
      <c r="S161" s="62">
        <f t="shared" si="13"/>
        <v>522.47586206896551</v>
      </c>
      <c r="T161" s="68">
        <f>推定結果!$B$19*EXP(推定結果!$B$17)*鉄鋼業!N161^推定結果!$B$18*鉄鋼業!I161^(推定結果!$B$19-1)</f>
        <v>1047.8480832289292</v>
      </c>
      <c r="U161" s="56">
        <f>推定結果!$B$19*鉄鋼業!M161/鉄鋼業!I161</f>
        <v>790.84288426426701</v>
      </c>
      <c r="V161" s="72">
        <f t="shared" si="14"/>
        <v>0.48268743728198021</v>
      </c>
      <c r="W161" s="72"/>
      <c r="X161">
        <v>13123</v>
      </c>
      <c r="Y161" t="s">
        <v>103</v>
      </c>
      <c r="Z161" s="56">
        <v>1083.1252878544481</v>
      </c>
      <c r="AA161" s="45">
        <v>1153408</v>
      </c>
    </row>
    <row r="162" spans="1:27" x14ac:dyDescent="0.15">
      <c r="A162" s="40">
        <v>27222</v>
      </c>
      <c r="B162" s="41" t="s">
        <v>224</v>
      </c>
      <c r="C162" s="42">
        <v>23</v>
      </c>
      <c r="D162" s="43" t="s">
        <v>22</v>
      </c>
      <c r="E162" s="44">
        <v>2005</v>
      </c>
      <c r="F162" s="45">
        <v>5</v>
      </c>
      <c r="G162" s="45">
        <v>5</v>
      </c>
      <c r="H162" s="45" t="s">
        <v>23</v>
      </c>
      <c r="I162" s="45">
        <v>212</v>
      </c>
      <c r="J162" s="45">
        <v>94080</v>
      </c>
      <c r="K162" s="45">
        <v>596971</v>
      </c>
      <c r="L162" s="45">
        <v>937274</v>
      </c>
      <c r="M162" s="45">
        <v>325907</v>
      </c>
      <c r="N162" s="45">
        <v>327592</v>
      </c>
      <c r="O162" s="27">
        <v>158</v>
      </c>
      <c r="P162" s="22">
        <f t="shared" si="10"/>
        <v>12.694367343576266</v>
      </c>
      <c r="Q162" s="22">
        <f t="shared" si="11"/>
        <v>12.699524210638458</v>
      </c>
      <c r="R162" s="22">
        <f t="shared" si="12"/>
        <v>5.3565862746720123</v>
      </c>
      <c r="S162" s="62">
        <f t="shared" si="13"/>
        <v>443.77358490566036</v>
      </c>
      <c r="T162" s="68">
        <f>推定結果!$B$19*EXP(推定結果!$B$17)*鉄鋼業!N162^推定結果!$B$18*鉄鋼業!I162^(推定結果!$B$19-1)</f>
        <v>1181.8629385659849</v>
      </c>
      <c r="U162" s="56">
        <f>推定結果!$B$19*鉄鋼業!M162/鉄鋼業!I162</f>
        <v>1123.1759705835047</v>
      </c>
      <c r="V162" s="72">
        <f t="shared" si="14"/>
        <v>0.28867130807254832</v>
      </c>
      <c r="W162" s="72"/>
      <c r="X162">
        <v>23225</v>
      </c>
      <c r="Y162" t="s">
        <v>181</v>
      </c>
      <c r="Z162" s="56">
        <v>1075.9101693223915</v>
      </c>
      <c r="AA162" s="45">
        <v>453835</v>
      </c>
    </row>
    <row r="163" spans="1:27" x14ac:dyDescent="0.15">
      <c r="A163" s="40">
        <v>25209</v>
      </c>
      <c r="B163" s="41" t="s">
        <v>190</v>
      </c>
      <c r="C163" s="42">
        <v>23</v>
      </c>
      <c r="D163" s="43" t="s">
        <v>22</v>
      </c>
      <c r="E163" s="44">
        <v>2005</v>
      </c>
      <c r="F163" s="45">
        <v>7</v>
      </c>
      <c r="G163" s="45">
        <v>4</v>
      </c>
      <c r="H163" s="45" t="s">
        <v>23</v>
      </c>
      <c r="I163" s="45">
        <v>182</v>
      </c>
      <c r="J163" s="45">
        <v>79254</v>
      </c>
      <c r="K163" s="45">
        <v>480587</v>
      </c>
      <c r="L163" s="45">
        <v>906462</v>
      </c>
      <c r="M163" s="45">
        <v>409014</v>
      </c>
      <c r="N163" s="45">
        <v>408533</v>
      </c>
      <c r="O163" s="27">
        <v>159</v>
      </c>
      <c r="P163" s="22">
        <f t="shared" si="10"/>
        <v>12.921504664267962</v>
      </c>
      <c r="Q163" s="22">
        <f t="shared" si="11"/>
        <v>12.920327973373128</v>
      </c>
      <c r="R163" s="22">
        <f t="shared" si="12"/>
        <v>5.2040066870767951</v>
      </c>
      <c r="S163" s="62">
        <f t="shared" si="13"/>
        <v>435.46153846153845</v>
      </c>
      <c r="T163" s="68">
        <f>推定結果!$B$19*EXP(推定結果!$B$17)*鉄鋼業!N163^推定結果!$B$18*鉄鋼業!I163^(推定結果!$B$19-1)</f>
        <v>1349.1763910876991</v>
      </c>
      <c r="U163" s="56">
        <f>推定結果!$B$19*鉄鋼業!M163/鉄鋼業!I163</f>
        <v>1641.9380281584952</v>
      </c>
      <c r="V163" s="72">
        <f t="shared" si="14"/>
        <v>0.19376842846455133</v>
      </c>
      <c r="W163" s="72"/>
      <c r="X163">
        <v>8230</v>
      </c>
      <c r="Y163" t="s">
        <v>57</v>
      </c>
      <c r="Z163" s="56">
        <v>1070.1878590616491</v>
      </c>
      <c r="AA163" s="45">
        <v>3042529</v>
      </c>
    </row>
    <row r="164" spans="1:27" x14ac:dyDescent="0.15">
      <c r="A164" s="40">
        <v>12102</v>
      </c>
      <c r="B164" s="41" t="s">
        <v>84</v>
      </c>
      <c r="C164" s="42">
        <v>23</v>
      </c>
      <c r="D164" s="43" t="s">
        <v>22</v>
      </c>
      <c r="E164" s="44">
        <v>2005</v>
      </c>
      <c r="F164" s="45">
        <v>14</v>
      </c>
      <c r="G164" s="45">
        <v>10</v>
      </c>
      <c r="H164" s="45" t="s">
        <v>23</v>
      </c>
      <c r="I164" s="45">
        <v>346</v>
      </c>
      <c r="J164" s="45">
        <v>189105</v>
      </c>
      <c r="K164" s="45">
        <v>341924</v>
      </c>
      <c r="L164" s="45">
        <v>906267</v>
      </c>
      <c r="M164" s="45">
        <v>539198</v>
      </c>
      <c r="N164" s="45">
        <v>550775</v>
      </c>
      <c r="O164" s="27">
        <v>160</v>
      </c>
      <c r="P164" s="22">
        <f t="shared" si="10"/>
        <v>13.197838129374542</v>
      </c>
      <c r="Q164" s="22">
        <f t="shared" si="11"/>
        <v>13.219081656280766</v>
      </c>
      <c r="R164" s="22">
        <f t="shared" si="12"/>
        <v>5.8464387750577247</v>
      </c>
      <c r="S164" s="62">
        <f t="shared" si="13"/>
        <v>546.54624277456651</v>
      </c>
      <c r="T164" s="68">
        <f>推定結果!$B$19*EXP(推定結果!$B$17)*鉄鋼業!N164^推定結果!$B$18*鉄鋼業!I164^(推定結果!$B$19-1)</f>
        <v>1283.9815346469975</v>
      </c>
      <c r="U164" s="56">
        <f>推定結果!$B$19*鉄鋼業!M164/鉄鋼業!I164</f>
        <v>1138.5763267333839</v>
      </c>
      <c r="V164" s="72">
        <f t="shared" si="14"/>
        <v>0.35071532164436814</v>
      </c>
      <c r="W164" s="72"/>
      <c r="X164">
        <v>28218</v>
      </c>
      <c r="Y164" t="s">
        <v>238</v>
      </c>
      <c r="Z164" s="56">
        <v>1066.4495202142773</v>
      </c>
      <c r="AA164" s="45">
        <v>2245502</v>
      </c>
    </row>
    <row r="165" spans="1:27" x14ac:dyDescent="0.15">
      <c r="A165" s="40">
        <v>24216</v>
      </c>
      <c r="B165" s="41" t="s">
        <v>188</v>
      </c>
      <c r="C165" s="42">
        <v>23</v>
      </c>
      <c r="D165" s="43" t="s">
        <v>22</v>
      </c>
      <c r="E165" s="44">
        <v>2005</v>
      </c>
      <c r="F165" s="45">
        <v>8</v>
      </c>
      <c r="G165" s="45">
        <v>5</v>
      </c>
      <c r="H165" s="45" t="s">
        <v>23</v>
      </c>
      <c r="I165" s="45">
        <v>255</v>
      </c>
      <c r="J165" s="45">
        <v>111057</v>
      </c>
      <c r="K165" s="45">
        <v>577422</v>
      </c>
      <c r="L165" s="45">
        <v>876710</v>
      </c>
      <c r="M165" s="45">
        <v>286938</v>
      </c>
      <c r="N165" s="45">
        <v>267034</v>
      </c>
      <c r="O165" s="27">
        <v>161</v>
      </c>
      <c r="P165" s="22">
        <f t="shared" si="10"/>
        <v>12.567021443529811</v>
      </c>
      <c r="Q165" s="22">
        <f t="shared" si="11"/>
        <v>12.495131270099202</v>
      </c>
      <c r="R165" s="22">
        <f t="shared" si="12"/>
        <v>5.5412635451584258</v>
      </c>
      <c r="S165" s="62">
        <f t="shared" si="13"/>
        <v>435.51764705882351</v>
      </c>
      <c r="T165" s="68">
        <f>推定結果!$B$19*EXP(推定結果!$B$17)*鉄鋼業!N165^推定結果!$B$18*鉄鋼業!I165^(推定結果!$B$19-1)</f>
        <v>1033.3735390383531</v>
      </c>
      <c r="U165" s="56">
        <f>推定結果!$B$19*鉄鋼業!M165/鉄鋼業!I165</f>
        <v>822.12501412168058</v>
      </c>
      <c r="V165" s="72">
        <f t="shared" si="14"/>
        <v>0.38704179997072541</v>
      </c>
      <c r="W165" s="72"/>
      <c r="X165">
        <v>12207</v>
      </c>
      <c r="Y165" t="s">
        <v>88</v>
      </c>
      <c r="Z165" s="56">
        <v>1057.8181591048512</v>
      </c>
      <c r="AA165" s="45">
        <v>553205</v>
      </c>
    </row>
    <row r="166" spans="1:27" x14ac:dyDescent="0.15">
      <c r="A166" s="40">
        <v>5201</v>
      </c>
      <c r="B166" s="41" t="s">
        <v>40</v>
      </c>
      <c r="C166" s="42">
        <v>23</v>
      </c>
      <c r="D166" s="43" t="s">
        <v>22</v>
      </c>
      <c r="E166" s="44">
        <v>2005</v>
      </c>
      <c r="F166" s="45">
        <v>9</v>
      </c>
      <c r="G166" s="45">
        <v>6</v>
      </c>
      <c r="H166" s="45" t="s">
        <v>23</v>
      </c>
      <c r="I166" s="45">
        <v>332</v>
      </c>
      <c r="J166" s="45">
        <v>130311</v>
      </c>
      <c r="K166" s="45">
        <v>328406</v>
      </c>
      <c r="L166" s="45">
        <v>870223</v>
      </c>
      <c r="M166" s="45">
        <v>517103</v>
      </c>
      <c r="N166" s="45">
        <v>291324</v>
      </c>
      <c r="O166" s="27">
        <v>162</v>
      </c>
      <c r="P166" s="22">
        <f t="shared" si="10"/>
        <v>13.15599735995325</v>
      </c>
      <c r="Q166" s="22">
        <f t="shared" si="11"/>
        <v>12.582191328843107</v>
      </c>
      <c r="R166" s="22">
        <f t="shared" si="12"/>
        <v>5.8051349689164882</v>
      </c>
      <c r="S166" s="62">
        <f t="shared" si="13"/>
        <v>392.50301204819277</v>
      </c>
      <c r="T166" s="68">
        <f>推定結果!$B$19*EXP(推定結果!$B$17)*鉄鋼業!N166^推定結果!$B$18*鉄鋼業!I166^(推定結果!$B$19-1)</f>
        <v>997.74732133398561</v>
      </c>
      <c r="U166" s="56">
        <f>推定結果!$B$19*鉄鋼業!M166/鉄鋼業!I166</f>
        <v>1137.9651171676194</v>
      </c>
      <c r="V166" s="72">
        <f t="shared" si="14"/>
        <v>0.2520020189401338</v>
      </c>
      <c r="W166" s="72"/>
      <c r="X166">
        <v>7207</v>
      </c>
      <c r="Y166" t="s">
        <v>46</v>
      </c>
      <c r="Z166" s="56">
        <v>1048.761060773908</v>
      </c>
      <c r="AA166" s="45">
        <v>1286298</v>
      </c>
    </row>
    <row r="167" spans="1:27" x14ac:dyDescent="0.15">
      <c r="A167" s="40">
        <v>40107</v>
      </c>
      <c r="B167" s="41" t="s">
        <v>272</v>
      </c>
      <c r="C167" s="42">
        <v>23</v>
      </c>
      <c r="D167" s="43" t="s">
        <v>22</v>
      </c>
      <c r="E167" s="44">
        <v>2005</v>
      </c>
      <c r="F167" s="45">
        <v>3</v>
      </c>
      <c r="G167" s="45">
        <v>3</v>
      </c>
      <c r="H167" s="45" t="s">
        <v>23</v>
      </c>
      <c r="I167" s="45">
        <v>166</v>
      </c>
      <c r="J167" s="45">
        <v>73809</v>
      </c>
      <c r="K167" s="45">
        <v>322244</v>
      </c>
      <c r="L167" s="45">
        <v>857103</v>
      </c>
      <c r="M167" s="45">
        <v>509234</v>
      </c>
      <c r="N167" s="45">
        <v>132083</v>
      </c>
      <c r="O167" s="27">
        <v>163</v>
      </c>
      <c r="P167" s="22">
        <f t="shared" si="10"/>
        <v>13.140662914842405</v>
      </c>
      <c r="Q167" s="22">
        <f t="shared" si="11"/>
        <v>11.791185791843027</v>
      </c>
      <c r="R167" s="22">
        <f t="shared" si="12"/>
        <v>5.1119877883565437</v>
      </c>
      <c r="S167" s="62">
        <f t="shared" si="13"/>
        <v>444.63253012048193</v>
      </c>
      <c r="T167" s="68">
        <f>推定結果!$B$19*EXP(推定結果!$B$17)*鉄鋼業!N167^推定結果!$B$18*鉄鋼業!I167^(推定結果!$B$19-1)</f>
        <v>867.0956288905702</v>
      </c>
      <c r="U167" s="56">
        <f>推定結果!$B$19*鉄鋼業!M167/鉄鋼業!I167</f>
        <v>2241.2963315847542</v>
      </c>
      <c r="V167" s="72">
        <f t="shared" si="14"/>
        <v>0.14494122544841861</v>
      </c>
      <c r="W167" s="72"/>
      <c r="X167">
        <v>23216</v>
      </c>
      <c r="Y167" t="s">
        <v>177</v>
      </c>
      <c r="Z167" s="56">
        <v>1047.8480832289292</v>
      </c>
      <c r="AA167" s="45">
        <v>954367</v>
      </c>
    </row>
    <row r="168" spans="1:27" x14ac:dyDescent="0.15">
      <c r="A168" s="40">
        <v>7204</v>
      </c>
      <c r="B168" s="41" t="s">
        <v>44</v>
      </c>
      <c r="C168" s="42">
        <v>23</v>
      </c>
      <c r="D168" s="43" t="s">
        <v>22</v>
      </c>
      <c r="E168" s="44">
        <v>2005</v>
      </c>
      <c r="F168" s="45">
        <v>14</v>
      </c>
      <c r="G168" s="45">
        <v>8</v>
      </c>
      <c r="H168" s="45" t="s">
        <v>23</v>
      </c>
      <c r="I168" s="45">
        <v>262</v>
      </c>
      <c r="J168" s="45">
        <v>125301</v>
      </c>
      <c r="K168" s="45">
        <v>557841</v>
      </c>
      <c r="L168" s="45">
        <v>856150</v>
      </c>
      <c r="M168" s="45">
        <v>285981</v>
      </c>
      <c r="N168" s="45">
        <v>238402</v>
      </c>
      <c r="O168" s="27">
        <v>164</v>
      </c>
      <c r="P168" s="22">
        <f t="shared" si="10"/>
        <v>12.563680654028749</v>
      </c>
      <c r="Q168" s="22">
        <f t="shared" si="11"/>
        <v>12.381713603399888</v>
      </c>
      <c r="R168" s="22">
        <f t="shared" si="12"/>
        <v>5.5683445037610966</v>
      </c>
      <c r="S168" s="62">
        <f t="shared" si="13"/>
        <v>478.24809160305341</v>
      </c>
      <c r="T168" s="68">
        <f>推定結果!$B$19*EXP(推定結果!$B$17)*鉄鋼業!N168^推定結果!$B$18*鉄鋼業!I168^(推定結果!$B$19-1)</f>
        <v>978.86313828431014</v>
      </c>
      <c r="U168" s="56">
        <f>推定結果!$B$19*鉄鋼業!M168/鉄鋼業!I168</f>
        <v>797.49113666282813</v>
      </c>
      <c r="V168" s="72">
        <f t="shared" si="14"/>
        <v>0.43814449211660916</v>
      </c>
      <c r="W168" s="72"/>
      <c r="X168">
        <v>35202</v>
      </c>
      <c r="Y168" t="s">
        <v>258</v>
      </c>
      <c r="Z168" s="56">
        <v>1044.5500142967862</v>
      </c>
      <c r="AA168" s="45">
        <v>2218398</v>
      </c>
    </row>
    <row r="169" spans="1:27" x14ac:dyDescent="0.15">
      <c r="A169" s="40">
        <v>34106</v>
      </c>
      <c r="B169" s="41" t="s">
        <v>252</v>
      </c>
      <c r="C169" s="42">
        <v>23</v>
      </c>
      <c r="D169" s="43" t="s">
        <v>22</v>
      </c>
      <c r="E169" s="44">
        <v>2005</v>
      </c>
      <c r="F169" s="45">
        <v>5</v>
      </c>
      <c r="G169" s="45">
        <v>4</v>
      </c>
      <c r="H169" s="45" t="s">
        <v>23</v>
      </c>
      <c r="I169" s="45">
        <v>334</v>
      </c>
      <c r="J169" s="45">
        <v>174676</v>
      </c>
      <c r="K169" s="45">
        <v>272403</v>
      </c>
      <c r="L169" s="45">
        <v>816327</v>
      </c>
      <c r="M169" s="45">
        <v>519654</v>
      </c>
      <c r="N169" s="45">
        <v>263588</v>
      </c>
      <c r="O169" s="27">
        <v>165</v>
      </c>
      <c r="P169" s="22">
        <f t="shared" si="10"/>
        <v>13.160918484475637</v>
      </c>
      <c r="Q169" s="22">
        <f t="shared" si="11"/>
        <v>12.482142557053777</v>
      </c>
      <c r="R169" s="22">
        <f t="shared" si="12"/>
        <v>5.8111409929767008</v>
      </c>
      <c r="S169" s="62">
        <f t="shared" si="13"/>
        <v>522.98203592814366</v>
      </c>
      <c r="T169" s="68">
        <f>推定結果!$B$19*EXP(推定結果!$B$17)*鉄鋼業!N169^推定結果!$B$18*鉄鋼業!I169^(推定結果!$B$19-1)</f>
        <v>955.76589810239943</v>
      </c>
      <c r="U169" s="56">
        <f>推定結果!$B$19*鉄鋼業!M169/鉄鋼業!I169</f>
        <v>1136.7312087922821</v>
      </c>
      <c r="V169" s="72">
        <f t="shared" si="14"/>
        <v>0.33613904636546627</v>
      </c>
      <c r="W169" s="72"/>
      <c r="X169">
        <v>12208</v>
      </c>
      <c r="Y169" t="s">
        <v>89</v>
      </c>
      <c r="Z169" s="56">
        <v>1043.9352222550576</v>
      </c>
      <c r="AA169" s="45">
        <v>598691</v>
      </c>
    </row>
    <row r="170" spans="1:27" x14ac:dyDescent="0.15">
      <c r="A170" s="40">
        <v>27207</v>
      </c>
      <c r="B170" s="41" t="s">
        <v>211</v>
      </c>
      <c r="C170" s="42">
        <v>23</v>
      </c>
      <c r="D170" s="43" t="s">
        <v>22</v>
      </c>
      <c r="E170" s="44">
        <v>2005</v>
      </c>
      <c r="F170" s="45">
        <v>8</v>
      </c>
      <c r="G170" s="45">
        <v>4</v>
      </c>
      <c r="H170" s="45" t="s">
        <v>23</v>
      </c>
      <c r="I170" s="45">
        <v>121</v>
      </c>
      <c r="J170" s="45">
        <v>52923</v>
      </c>
      <c r="K170" s="45">
        <v>676453</v>
      </c>
      <c r="L170" s="45">
        <v>810896</v>
      </c>
      <c r="M170" s="45">
        <v>127878</v>
      </c>
      <c r="N170" s="45">
        <v>124977</v>
      </c>
      <c r="O170" s="27">
        <v>166</v>
      </c>
      <c r="P170" s="22">
        <f t="shared" si="10"/>
        <v>11.758831963389294</v>
      </c>
      <c r="Q170" s="22">
        <f t="shared" si="11"/>
        <v>11.735884999354361</v>
      </c>
      <c r="R170" s="22">
        <f t="shared" si="12"/>
        <v>4.7957905455967413</v>
      </c>
      <c r="S170" s="62">
        <f t="shared" si="13"/>
        <v>437.38016528925618</v>
      </c>
      <c r="T170" s="68">
        <f>推定結果!$B$19*EXP(推定結果!$B$17)*鉄鋼業!N170^推定結果!$B$18*鉄鋼業!I170^(推定結果!$B$19-1)</f>
        <v>922.84474806224546</v>
      </c>
      <c r="U170" s="56">
        <f>推定結果!$B$19*鉄鋼業!M170/鉄鋼業!I170</f>
        <v>772.14780443376026</v>
      </c>
      <c r="V170" s="72">
        <f t="shared" si="14"/>
        <v>0.41385539342185523</v>
      </c>
      <c r="W170" s="72"/>
      <c r="X170">
        <v>23111</v>
      </c>
      <c r="Y170" t="s">
        <v>163</v>
      </c>
      <c r="Z170" s="56">
        <v>1039.402150569993</v>
      </c>
      <c r="AA170" s="45">
        <v>4078828</v>
      </c>
    </row>
    <row r="171" spans="1:27" x14ac:dyDescent="0.15">
      <c r="A171" s="40">
        <v>9214</v>
      </c>
      <c r="B171" s="41" t="s">
        <v>66</v>
      </c>
      <c r="C171" s="42">
        <v>23</v>
      </c>
      <c r="D171" s="43" t="s">
        <v>22</v>
      </c>
      <c r="E171" s="44">
        <v>2005</v>
      </c>
      <c r="F171" s="45">
        <v>3</v>
      </c>
      <c r="G171" s="45">
        <v>3</v>
      </c>
      <c r="H171" s="45" t="s">
        <v>23</v>
      </c>
      <c r="I171" s="45">
        <v>106</v>
      </c>
      <c r="J171" s="45">
        <v>47327</v>
      </c>
      <c r="K171" s="45">
        <v>521622</v>
      </c>
      <c r="L171" s="45">
        <v>799544</v>
      </c>
      <c r="M171" s="45">
        <v>265816</v>
      </c>
      <c r="N171" s="45">
        <v>221916</v>
      </c>
      <c r="O171" s="27">
        <v>167</v>
      </c>
      <c r="P171" s="22">
        <f t="shared" si="10"/>
        <v>12.490559619085413</v>
      </c>
      <c r="Q171" s="22">
        <f t="shared" si="11"/>
        <v>12.310054210872877</v>
      </c>
      <c r="R171" s="22">
        <f t="shared" si="12"/>
        <v>4.6634390941120669</v>
      </c>
      <c r="S171" s="62">
        <f t="shared" si="13"/>
        <v>446.48113207547169</v>
      </c>
      <c r="T171" s="68">
        <f>推定結果!$B$19*EXP(推定結果!$B$17)*鉄鋼業!N171^推定結果!$B$18*鉄鋼業!I171^(推定結果!$B$19-1)</f>
        <v>1212.6062428123507</v>
      </c>
      <c r="U171" s="56">
        <f>推定結果!$B$19*鉄鋼業!M171/鉄鋼業!I171</f>
        <v>1832.1677275825614</v>
      </c>
      <c r="V171" s="72">
        <f t="shared" si="14"/>
        <v>0.1780442110331959</v>
      </c>
      <c r="W171" s="72"/>
      <c r="X171">
        <v>24216</v>
      </c>
      <c r="Y171" t="s">
        <v>188</v>
      </c>
      <c r="Z171" s="56">
        <v>1033.3735390383531</v>
      </c>
      <c r="AA171" s="45">
        <v>876710</v>
      </c>
    </row>
    <row r="172" spans="1:27" x14ac:dyDescent="0.15">
      <c r="A172" s="40">
        <v>11212</v>
      </c>
      <c r="B172" s="41" t="s">
        <v>75</v>
      </c>
      <c r="C172" s="42">
        <v>23</v>
      </c>
      <c r="D172" s="43" t="s">
        <v>22</v>
      </c>
      <c r="E172" s="44">
        <v>2005</v>
      </c>
      <c r="F172" s="45">
        <v>3</v>
      </c>
      <c r="G172" s="45">
        <v>3</v>
      </c>
      <c r="H172" s="45" t="s">
        <v>23</v>
      </c>
      <c r="I172" s="45">
        <v>106</v>
      </c>
      <c r="J172" s="45">
        <v>53261</v>
      </c>
      <c r="K172" s="45">
        <v>426541</v>
      </c>
      <c r="L172" s="45">
        <v>790654</v>
      </c>
      <c r="M172" s="45">
        <v>348445</v>
      </c>
      <c r="N172" s="45">
        <v>128269</v>
      </c>
      <c r="O172" s="27">
        <v>168</v>
      </c>
      <c r="P172" s="22">
        <f t="shared" si="10"/>
        <v>12.7612356775027</v>
      </c>
      <c r="Q172" s="22">
        <f t="shared" si="11"/>
        <v>11.761884900208312</v>
      </c>
      <c r="R172" s="22">
        <f t="shared" si="12"/>
        <v>4.6634390941120669</v>
      </c>
      <c r="S172" s="62">
        <f t="shared" si="13"/>
        <v>502.46226415094338</v>
      </c>
      <c r="T172" s="68">
        <f>推定結果!$B$19*EXP(推定結果!$B$17)*鉄鋼業!N172^推定結果!$B$18*鉄鋼業!I172^(推定結果!$B$19-1)</f>
        <v>966.67746037395614</v>
      </c>
      <c r="U172" s="56">
        <f>推定結果!$B$19*鉄鋼業!M172/鉄鋼業!I172</f>
        <v>2401.6977301498241</v>
      </c>
      <c r="V172" s="72">
        <f t="shared" si="14"/>
        <v>0.1528533914965059</v>
      </c>
      <c r="W172" s="72"/>
      <c r="X172">
        <v>27217</v>
      </c>
      <c r="Y172" t="s">
        <v>220</v>
      </c>
      <c r="Z172" s="56">
        <v>1030.3828292465048</v>
      </c>
      <c r="AA172" s="45">
        <v>1463835</v>
      </c>
    </row>
    <row r="173" spans="1:27" x14ac:dyDescent="0.15">
      <c r="A173" s="40">
        <v>24202</v>
      </c>
      <c r="B173" s="41" t="s">
        <v>184</v>
      </c>
      <c r="C173" s="42">
        <v>23</v>
      </c>
      <c r="D173" s="43" t="s">
        <v>22</v>
      </c>
      <c r="E173" s="44">
        <v>2005</v>
      </c>
      <c r="F173" s="45">
        <v>12</v>
      </c>
      <c r="G173" s="45">
        <v>5</v>
      </c>
      <c r="H173" s="45" t="s">
        <v>23</v>
      </c>
      <c r="I173" s="45">
        <v>298</v>
      </c>
      <c r="J173" s="45">
        <v>125434</v>
      </c>
      <c r="K173" s="45">
        <v>432255</v>
      </c>
      <c r="L173" s="45">
        <v>787335</v>
      </c>
      <c r="M173" s="45">
        <v>338975</v>
      </c>
      <c r="N173" s="45">
        <v>241901</v>
      </c>
      <c r="O173" s="27">
        <v>169</v>
      </c>
      <c r="P173" s="22">
        <f t="shared" si="10"/>
        <v>12.733681637330509</v>
      </c>
      <c r="Q173" s="22">
        <f t="shared" si="11"/>
        <v>12.396283830529219</v>
      </c>
      <c r="R173" s="22">
        <f t="shared" si="12"/>
        <v>5.6970934865054046</v>
      </c>
      <c r="S173" s="62">
        <f t="shared" si="13"/>
        <v>420.91946308724835</v>
      </c>
      <c r="T173" s="68">
        <f>推定結果!$B$19*EXP(推定結果!$B$17)*鉄鋼業!N173^推定結果!$B$18*鉄鋼業!I173^(推定結果!$B$19-1)</f>
        <v>951.20892710373369</v>
      </c>
      <c r="U173" s="56">
        <f>推定結果!$B$19*鉄鋼業!M173/鉄鋼業!I173</f>
        <v>831.07722542385454</v>
      </c>
      <c r="V173" s="72">
        <f t="shared" si="14"/>
        <v>0.37003908842835015</v>
      </c>
      <c r="W173" s="72"/>
      <c r="X173">
        <v>1202</v>
      </c>
      <c r="Y173" t="s">
        <v>25</v>
      </c>
      <c r="Z173" s="56">
        <v>1025.8781717140823</v>
      </c>
      <c r="AA173" s="45">
        <v>348172</v>
      </c>
    </row>
    <row r="174" spans="1:27" x14ac:dyDescent="0.15">
      <c r="A174" s="40">
        <v>40131</v>
      </c>
      <c r="B174" s="41" t="s">
        <v>275</v>
      </c>
      <c r="C174" s="42">
        <v>23</v>
      </c>
      <c r="D174" s="43" t="s">
        <v>22</v>
      </c>
      <c r="E174" s="44">
        <v>2005</v>
      </c>
      <c r="F174" s="45">
        <v>4</v>
      </c>
      <c r="G174" s="45">
        <v>3</v>
      </c>
      <c r="H174" s="45" t="s">
        <v>23</v>
      </c>
      <c r="I174" s="45">
        <v>121</v>
      </c>
      <c r="J174" s="45">
        <v>61926</v>
      </c>
      <c r="K174" s="45">
        <v>607735</v>
      </c>
      <c r="L174" s="45">
        <v>786905</v>
      </c>
      <c r="M174" s="45">
        <v>172228</v>
      </c>
      <c r="N174" s="45">
        <v>82234</v>
      </c>
      <c r="O174" s="27">
        <v>170</v>
      </c>
      <c r="P174" s="22">
        <f t="shared" si="10"/>
        <v>12.056574459383572</v>
      </c>
      <c r="Q174" s="22">
        <f t="shared" si="11"/>
        <v>11.317324120829042</v>
      </c>
      <c r="R174" s="22">
        <f t="shared" si="12"/>
        <v>4.7957905455967413</v>
      </c>
      <c r="S174" s="62">
        <f t="shared" si="13"/>
        <v>511.78512396694214</v>
      </c>
      <c r="T174" s="68">
        <f>推定結果!$B$19*EXP(推定結果!$B$17)*鉄鋼業!N174^推定結果!$B$18*鉄鋼業!I174^(推定結果!$B$19-1)</f>
        <v>776.1846292225847</v>
      </c>
      <c r="U174" s="56">
        <f>推定結果!$B$19*鉄鋼業!M174/鉄鋼業!I174</f>
        <v>1039.940193481425</v>
      </c>
      <c r="V174" s="72">
        <f t="shared" si="14"/>
        <v>0.35955825998095547</v>
      </c>
      <c r="W174" s="72"/>
      <c r="X174">
        <v>37206</v>
      </c>
      <c r="Y174" t="s">
        <v>264</v>
      </c>
      <c r="Z174" s="56">
        <v>1021.2355186274401</v>
      </c>
      <c r="AA174" s="45">
        <v>262172</v>
      </c>
    </row>
    <row r="175" spans="1:27" x14ac:dyDescent="0.15">
      <c r="A175" s="40">
        <v>43201</v>
      </c>
      <c r="B175" s="41" t="s">
        <v>284</v>
      </c>
      <c r="C175" s="42">
        <v>23</v>
      </c>
      <c r="D175" s="43" t="s">
        <v>22</v>
      </c>
      <c r="E175" s="44">
        <v>2005</v>
      </c>
      <c r="F175" s="45">
        <v>5</v>
      </c>
      <c r="G175" s="45">
        <v>3</v>
      </c>
      <c r="H175" s="45" t="s">
        <v>23</v>
      </c>
      <c r="I175" s="45">
        <v>247</v>
      </c>
      <c r="J175" s="45">
        <v>105841</v>
      </c>
      <c r="K175" s="45">
        <v>444508</v>
      </c>
      <c r="L175" s="45">
        <v>711953</v>
      </c>
      <c r="M175" s="45">
        <v>258089</v>
      </c>
      <c r="N175" s="45">
        <v>383882</v>
      </c>
      <c r="O175" s="27">
        <v>171</v>
      </c>
      <c r="P175" s="22">
        <f t="shared" si="10"/>
        <v>12.461059765658616</v>
      </c>
      <c r="Q175" s="22">
        <f t="shared" si="11"/>
        <v>12.858090492679439</v>
      </c>
      <c r="R175" s="22">
        <f t="shared" si="12"/>
        <v>5.5093883366279774</v>
      </c>
      <c r="S175" s="62">
        <f t="shared" si="13"/>
        <v>428.50607287449395</v>
      </c>
      <c r="T175" s="68">
        <f>推定結果!$B$19*EXP(推定結果!$B$17)*鉄鋼業!N175^推定結果!$B$18*鉄鋼業!I175^(推定結果!$B$19-1)</f>
        <v>1211.0590797864336</v>
      </c>
      <c r="U175" s="56">
        <f>推定結果!$B$19*鉄鋼業!M175/鉄鋼業!I175</f>
        <v>763.41821428986862</v>
      </c>
      <c r="V175" s="72">
        <f t="shared" si="14"/>
        <v>0.41009496723998312</v>
      </c>
      <c r="W175" s="72"/>
      <c r="X175">
        <v>33208</v>
      </c>
      <c r="Y175" t="s">
        <v>250</v>
      </c>
      <c r="Z175" s="56">
        <v>1017.518075743155</v>
      </c>
      <c r="AA175" s="45">
        <v>431424</v>
      </c>
    </row>
    <row r="176" spans="1:27" x14ac:dyDescent="0.15">
      <c r="A176" s="40">
        <v>34208</v>
      </c>
      <c r="B176" s="41" t="s">
        <v>255</v>
      </c>
      <c r="C176" s="42">
        <v>23</v>
      </c>
      <c r="D176" s="43" t="s">
        <v>22</v>
      </c>
      <c r="E176" s="44">
        <v>2005</v>
      </c>
      <c r="F176" s="45">
        <v>5</v>
      </c>
      <c r="G176" s="45">
        <v>3</v>
      </c>
      <c r="H176" s="45" t="s">
        <v>23</v>
      </c>
      <c r="I176" s="45">
        <v>209</v>
      </c>
      <c r="J176" s="45">
        <v>110353</v>
      </c>
      <c r="K176" s="45">
        <v>499405</v>
      </c>
      <c r="L176" s="45">
        <v>703671</v>
      </c>
      <c r="M176" s="45">
        <v>195116</v>
      </c>
      <c r="N176" s="45">
        <v>150607</v>
      </c>
      <c r="O176" s="27">
        <v>172</v>
      </c>
      <c r="P176" s="22">
        <f t="shared" si="10"/>
        <v>12.181349532474668</v>
      </c>
      <c r="Q176" s="22">
        <f t="shared" si="11"/>
        <v>11.922429074011426</v>
      </c>
      <c r="R176" s="22">
        <f t="shared" si="12"/>
        <v>5.3423342519648109</v>
      </c>
      <c r="S176" s="62">
        <f t="shared" si="13"/>
        <v>528.00478468899519</v>
      </c>
      <c r="T176" s="68">
        <f>推定結果!$B$19*EXP(推定結果!$B$17)*鉄鋼業!N176^推定結果!$B$18*鉄鋼業!I176^(推定結果!$B$19-1)</f>
        <v>860.37270065150847</v>
      </c>
      <c r="U176" s="56">
        <f>推定結果!$B$19*鉄鋼業!M176/鉄鋼業!I176</f>
        <v>682.08197661622933</v>
      </c>
      <c r="V176" s="72">
        <f t="shared" si="14"/>
        <v>0.56557637507943992</v>
      </c>
      <c r="W176" s="72"/>
      <c r="X176">
        <v>40203</v>
      </c>
      <c r="Y176" t="s">
        <v>277</v>
      </c>
      <c r="Z176" s="56">
        <v>1015.4401460413146</v>
      </c>
      <c r="AA176" s="45">
        <v>429430</v>
      </c>
    </row>
    <row r="177" spans="1:27" x14ac:dyDescent="0.15">
      <c r="A177" s="40">
        <v>20214</v>
      </c>
      <c r="B177" s="41" t="s">
        <v>139</v>
      </c>
      <c r="C177" s="42">
        <v>23</v>
      </c>
      <c r="D177" s="43" t="s">
        <v>22</v>
      </c>
      <c r="E177" s="44">
        <v>2005</v>
      </c>
      <c r="F177" s="45">
        <v>3</v>
      </c>
      <c r="G177" s="45">
        <v>3</v>
      </c>
      <c r="H177" s="45" t="s">
        <v>23</v>
      </c>
      <c r="I177" s="45">
        <v>67</v>
      </c>
      <c r="J177" s="45">
        <v>29206</v>
      </c>
      <c r="K177" s="45">
        <v>426062</v>
      </c>
      <c r="L177" s="45">
        <v>690759</v>
      </c>
      <c r="M177" s="45">
        <v>252093</v>
      </c>
      <c r="N177" s="45">
        <v>255402</v>
      </c>
      <c r="O177" s="27">
        <v>173</v>
      </c>
      <c r="P177" s="22">
        <f t="shared" si="10"/>
        <v>12.437553346031285</v>
      </c>
      <c r="Q177" s="22">
        <f t="shared" si="11"/>
        <v>12.450594053403478</v>
      </c>
      <c r="R177" s="22">
        <f t="shared" si="12"/>
        <v>4.2046926193909657</v>
      </c>
      <c r="S177" s="62">
        <f t="shared" si="13"/>
        <v>435.91044776119401</v>
      </c>
      <c r="T177" s="68">
        <f>推定結果!$B$19*EXP(推定結果!$B$17)*鉄鋼業!N177^推定結果!$B$18*鉄鋼業!I177^(推定結果!$B$19-1)</f>
        <v>1454.2089583566844</v>
      </c>
      <c r="U177" s="56">
        <f>推定結果!$B$19*鉄鋼業!M177/鉄鋼業!I177</f>
        <v>2749.0077216831328</v>
      </c>
      <c r="V177" s="72">
        <f t="shared" si="14"/>
        <v>0.11585406972823521</v>
      </c>
      <c r="W177" s="72"/>
      <c r="X177">
        <v>14213</v>
      </c>
      <c r="Y177" t="s">
        <v>115</v>
      </c>
      <c r="Z177" s="56">
        <v>1008.6459537483759</v>
      </c>
      <c r="AA177" s="45">
        <v>2773676</v>
      </c>
    </row>
    <row r="178" spans="1:27" x14ac:dyDescent="0.15">
      <c r="A178" s="40">
        <v>33204</v>
      </c>
      <c r="B178" s="41" t="s">
        <v>248</v>
      </c>
      <c r="C178" s="42">
        <v>23</v>
      </c>
      <c r="D178" s="43" t="s">
        <v>22</v>
      </c>
      <c r="E178" s="44">
        <v>2005</v>
      </c>
      <c r="F178" s="45">
        <v>8</v>
      </c>
      <c r="G178" s="45">
        <v>6</v>
      </c>
      <c r="H178" s="45" t="s">
        <v>23</v>
      </c>
      <c r="I178" s="45">
        <v>283</v>
      </c>
      <c r="J178" s="45">
        <v>167285</v>
      </c>
      <c r="K178" s="45">
        <v>291762</v>
      </c>
      <c r="L178" s="45">
        <v>684446</v>
      </c>
      <c r="M178" s="45">
        <v>376633</v>
      </c>
      <c r="N178" s="45">
        <v>404826</v>
      </c>
      <c r="O178" s="27">
        <v>174</v>
      </c>
      <c r="P178" s="22">
        <f t="shared" si="10"/>
        <v>12.839026517494762</v>
      </c>
      <c r="Q178" s="22">
        <f t="shared" si="11"/>
        <v>12.911212624141795</v>
      </c>
      <c r="R178" s="22">
        <f t="shared" si="12"/>
        <v>5.6454468976432377</v>
      </c>
      <c r="S178" s="62">
        <f t="shared" si="13"/>
        <v>591.113074204947</v>
      </c>
      <c r="T178" s="68">
        <f>推定結果!$B$19*EXP(推定結果!$B$17)*鉄鋼業!N178^推定結果!$B$18*鉄鋼業!I178^(推定結果!$B$19-1)</f>
        <v>1193.402994276852</v>
      </c>
      <c r="U178" s="56">
        <f>推定結果!$B$19*鉄鋼業!M178/鉄鋼業!I178</f>
        <v>972.34841344484175</v>
      </c>
      <c r="V178" s="72">
        <f t="shared" si="14"/>
        <v>0.44415916820883988</v>
      </c>
      <c r="W178" s="72"/>
      <c r="X178">
        <v>3205</v>
      </c>
      <c r="Y178" t="s">
        <v>34</v>
      </c>
      <c r="Z178" s="56">
        <v>1004.8711646431213</v>
      </c>
      <c r="AA178" s="45">
        <v>354389</v>
      </c>
    </row>
    <row r="179" spans="1:27" x14ac:dyDescent="0.15">
      <c r="A179" s="40">
        <v>14206</v>
      </c>
      <c r="B179" s="41" t="s">
        <v>111</v>
      </c>
      <c r="C179" s="42">
        <v>23</v>
      </c>
      <c r="D179" s="43" t="s">
        <v>22</v>
      </c>
      <c r="E179" s="44">
        <v>2005</v>
      </c>
      <c r="F179" s="45">
        <v>5</v>
      </c>
      <c r="G179" s="45">
        <v>3</v>
      </c>
      <c r="H179" s="45" t="s">
        <v>23</v>
      </c>
      <c r="I179" s="45">
        <v>262</v>
      </c>
      <c r="J179" s="45">
        <v>101691</v>
      </c>
      <c r="K179" s="45">
        <v>237050</v>
      </c>
      <c r="L179" s="45">
        <v>669385</v>
      </c>
      <c r="M179" s="45">
        <v>414263</v>
      </c>
      <c r="N179" s="45">
        <v>212039</v>
      </c>
      <c r="O179" s="27">
        <v>175</v>
      </c>
      <c r="P179" s="22">
        <f t="shared" si="10"/>
        <v>12.934256316812096</v>
      </c>
      <c r="Q179" s="22">
        <f t="shared" si="11"/>
        <v>12.264525498999317</v>
      </c>
      <c r="R179" s="22">
        <f t="shared" si="12"/>
        <v>5.5683445037610966</v>
      </c>
      <c r="S179" s="62">
        <f t="shared" si="13"/>
        <v>388.13358778625957</v>
      </c>
      <c r="T179" s="68">
        <f>推定結果!$B$19*EXP(推定結果!$B$17)*鉄鋼業!N179^推定結果!$B$18*鉄鋼業!I179^(推定結果!$B$19-1)</f>
        <v>932.56211856411062</v>
      </c>
      <c r="U179" s="56">
        <f>推定結果!$B$19*鉄鋼業!M179/鉄鋼業!I179</f>
        <v>1155.220349419553</v>
      </c>
      <c r="V179" s="72">
        <f t="shared" si="14"/>
        <v>0.24547449325669923</v>
      </c>
      <c r="W179" s="72"/>
      <c r="X179">
        <v>42205</v>
      </c>
      <c r="Y179" t="s">
        <v>283</v>
      </c>
      <c r="Z179" s="56">
        <v>1004.257022197273</v>
      </c>
      <c r="AA179" s="45">
        <v>217738</v>
      </c>
    </row>
    <row r="180" spans="1:27" x14ac:dyDescent="0.15">
      <c r="A180" s="40">
        <v>15205</v>
      </c>
      <c r="B180" s="41" t="s">
        <v>120</v>
      </c>
      <c r="C180" s="42">
        <v>23</v>
      </c>
      <c r="D180" s="43" t="s">
        <v>22</v>
      </c>
      <c r="E180" s="44">
        <v>2005</v>
      </c>
      <c r="F180" s="45">
        <v>7</v>
      </c>
      <c r="G180" s="45">
        <v>7</v>
      </c>
      <c r="H180" s="45" t="s">
        <v>23</v>
      </c>
      <c r="I180" s="45">
        <v>118</v>
      </c>
      <c r="J180" s="45">
        <v>60023</v>
      </c>
      <c r="K180" s="45">
        <v>445199</v>
      </c>
      <c r="L180" s="45">
        <v>638739</v>
      </c>
      <c r="M180" s="45">
        <v>184324</v>
      </c>
      <c r="N180" s="45">
        <v>122089</v>
      </c>
      <c r="O180" s="27">
        <v>176</v>
      </c>
      <c r="P180" s="22">
        <f t="shared" si="10"/>
        <v>12.124450357643081</v>
      </c>
      <c r="Q180" s="22">
        <f t="shared" si="11"/>
        <v>11.71250556595035</v>
      </c>
      <c r="R180" s="22">
        <f t="shared" si="12"/>
        <v>4.7706846244656651</v>
      </c>
      <c r="S180" s="62">
        <f t="shared" si="13"/>
        <v>508.66949152542372</v>
      </c>
      <c r="T180" s="68">
        <f>推定結果!$B$19*EXP(推定結果!$B$17)*鉄鋼業!N180^推定結果!$B$18*鉄鋼業!I180^(推定結果!$B$19-1)</f>
        <v>920.16864430074338</v>
      </c>
      <c r="U180" s="56">
        <f>推定結果!$B$19*鉄鋼業!M180/鉄鋼業!I180</f>
        <v>1141.2738200709746</v>
      </c>
      <c r="V180" s="72">
        <f t="shared" si="14"/>
        <v>0.3256385495106443</v>
      </c>
      <c r="W180" s="72"/>
      <c r="X180">
        <v>21221</v>
      </c>
      <c r="Y180" t="s">
        <v>147</v>
      </c>
      <c r="Z180" s="56">
        <v>1004.2011613619175</v>
      </c>
      <c r="AA180" s="45">
        <v>311610</v>
      </c>
    </row>
    <row r="181" spans="1:27" x14ac:dyDescent="0.15">
      <c r="A181" s="40">
        <v>21213</v>
      </c>
      <c r="B181" s="41" t="s">
        <v>145</v>
      </c>
      <c r="C181" s="42">
        <v>23</v>
      </c>
      <c r="D181" s="43" t="s">
        <v>22</v>
      </c>
      <c r="E181" s="44">
        <v>2005</v>
      </c>
      <c r="F181" s="45">
        <v>11</v>
      </c>
      <c r="G181" s="45">
        <v>7</v>
      </c>
      <c r="H181" s="45" t="s">
        <v>23</v>
      </c>
      <c r="I181" s="45">
        <v>246</v>
      </c>
      <c r="J181" s="45">
        <v>102974</v>
      </c>
      <c r="K181" s="45">
        <v>349104</v>
      </c>
      <c r="L181" s="45">
        <v>636977</v>
      </c>
      <c r="M181" s="45">
        <v>274888</v>
      </c>
      <c r="N181" s="45">
        <v>301256</v>
      </c>
      <c r="O181" s="27">
        <v>177</v>
      </c>
      <c r="P181" s="22">
        <f t="shared" si="10"/>
        <v>12.524119020963374</v>
      </c>
      <c r="Q181" s="22">
        <f t="shared" si="11"/>
        <v>12.615715680601109</v>
      </c>
      <c r="R181" s="22">
        <f t="shared" si="12"/>
        <v>5.5053315359323625</v>
      </c>
      <c r="S181" s="62">
        <f t="shared" si="13"/>
        <v>418.59349593495932</v>
      </c>
      <c r="T181" s="68">
        <f>推定結果!$B$19*EXP(推定結果!$B$17)*鉄鋼業!N181^推定結果!$B$18*鉄鋼業!I181^(推定結果!$B$19-1)</f>
        <v>1096.7690159978365</v>
      </c>
      <c r="U181" s="56">
        <f>推定結果!$B$19*鉄鋼業!M181/鉄鋼業!I181</f>
        <v>816.41438878696522</v>
      </c>
      <c r="V181" s="72">
        <f t="shared" si="14"/>
        <v>0.37460347486976514</v>
      </c>
      <c r="W181" s="72"/>
      <c r="X181">
        <v>23109</v>
      </c>
      <c r="Y181" t="s">
        <v>161</v>
      </c>
      <c r="Z181" s="56">
        <v>1000.8734518089276</v>
      </c>
      <c r="AA181" s="45">
        <v>595287</v>
      </c>
    </row>
    <row r="182" spans="1:27" x14ac:dyDescent="0.15">
      <c r="A182" s="40">
        <v>17209</v>
      </c>
      <c r="B182" s="41" t="s">
        <v>132</v>
      </c>
      <c r="C182" s="42">
        <v>23</v>
      </c>
      <c r="D182" s="43" t="s">
        <v>22</v>
      </c>
      <c r="E182" s="44">
        <v>2005</v>
      </c>
      <c r="F182" s="45">
        <v>4</v>
      </c>
      <c r="G182" s="45">
        <v>3</v>
      </c>
      <c r="H182" s="45" t="s">
        <v>23</v>
      </c>
      <c r="I182" s="45">
        <v>173</v>
      </c>
      <c r="J182" s="45">
        <v>80706</v>
      </c>
      <c r="K182" s="45">
        <v>315980</v>
      </c>
      <c r="L182" s="45">
        <v>631064</v>
      </c>
      <c r="M182" s="45">
        <v>301121</v>
      </c>
      <c r="N182" s="45">
        <v>113887</v>
      </c>
      <c r="O182" s="27">
        <v>178</v>
      </c>
      <c r="P182" s="22">
        <f t="shared" si="10"/>
        <v>12.615267456308812</v>
      </c>
      <c r="Q182" s="22">
        <f t="shared" si="11"/>
        <v>11.642962007715035</v>
      </c>
      <c r="R182" s="22">
        <f t="shared" si="12"/>
        <v>5.1532915944977793</v>
      </c>
      <c r="S182" s="62">
        <f t="shared" si="13"/>
        <v>466.50867052023119</v>
      </c>
      <c r="T182" s="68">
        <f>推定結果!$B$19*EXP(推定結果!$B$17)*鉄鋼業!N182^推定結果!$B$18*鉄鋼業!I182^(推定結果!$B$19-1)</f>
        <v>806.52406523221987</v>
      </c>
      <c r="U182" s="56">
        <f>推定結果!$B$19*鉄鋼業!M182/鉄鋼業!I182</f>
        <v>1271.7007187796812</v>
      </c>
      <c r="V182" s="72">
        <f t="shared" si="14"/>
        <v>0.26801850418934581</v>
      </c>
      <c r="W182" s="72"/>
      <c r="X182">
        <v>5201</v>
      </c>
      <c r="Y182" t="s">
        <v>40</v>
      </c>
      <c r="Z182" s="56">
        <v>997.74732133398561</v>
      </c>
      <c r="AA182" s="45">
        <v>870223</v>
      </c>
    </row>
    <row r="183" spans="1:27" x14ac:dyDescent="0.15">
      <c r="A183" s="40">
        <v>28229</v>
      </c>
      <c r="B183" s="41" t="s">
        <v>240</v>
      </c>
      <c r="C183" s="42">
        <v>23</v>
      </c>
      <c r="D183" s="43" t="s">
        <v>22</v>
      </c>
      <c r="E183" s="44">
        <v>2005</v>
      </c>
      <c r="F183" s="45">
        <v>5</v>
      </c>
      <c r="G183" s="45">
        <v>5</v>
      </c>
      <c r="H183" s="45" t="s">
        <v>23</v>
      </c>
      <c r="I183" s="45">
        <v>129</v>
      </c>
      <c r="J183" s="45">
        <v>41442</v>
      </c>
      <c r="K183" s="45">
        <v>518564</v>
      </c>
      <c r="L183" s="45">
        <v>629249</v>
      </c>
      <c r="M183" s="45">
        <v>105402</v>
      </c>
      <c r="N183" s="45">
        <v>79932</v>
      </c>
      <c r="O183" s="27">
        <v>179</v>
      </c>
      <c r="P183" s="22">
        <f t="shared" si="10"/>
        <v>11.565536890241438</v>
      </c>
      <c r="Q183" s="22">
        <f t="shared" si="11"/>
        <v>11.288931552201181</v>
      </c>
      <c r="R183" s="22">
        <f t="shared" si="12"/>
        <v>4.8598124043616719</v>
      </c>
      <c r="S183" s="62">
        <f t="shared" si="13"/>
        <v>321.25581395348837</v>
      </c>
      <c r="T183" s="68">
        <f>推定結果!$B$19*EXP(推定結果!$B$17)*鉄鋼業!N183^推定結果!$B$18*鉄鋼業!I183^(推定結果!$B$19-1)</f>
        <v>754.00877335453629</v>
      </c>
      <c r="U183" s="56">
        <f>推定結果!$B$19*鉄鋼業!M183/鉄鋼業!I183</f>
        <v>596.96534092597403</v>
      </c>
      <c r="V183" s="72">
        <f t="shared" si="14"/>
        <v>0.39318039505891728</v>
      </c>
      <c r="W183" s="72"/>
      <c r="X183">
        <v>27124</v>
      </c>
      <c r="Y183" t="s">
        <v>204</v>
      </c>
      <c r="Z183" s="56">
        <v>996.13075175368317</v>
      </c>
      <c r="AA183" s="45">
        <v>1315869</v>
      </c>
    </row>
    <row r="184" spans="1:27" x14ac:dyDescent="0.15">
      <c r="A184" s="40">
        <v>17207</v>
      </c>
      <c r="B184" s="41" t="s">
        <v>131</v>
      </c>
      <c r="C184" s="42">
        <v>23</v>
      </c>
      <c r="D184" s="43" t="s">
        <v>22</v>
      </c>
      <c r="E184" s="44">
        <v>2005</v>
      </c>
      <c r="F184" s="45">
        <v>3</v>
      </c>
      <c r="G184" s="45">
        <v>3</v>
      </c>
      <c r="H184" s="45" t="s">
        <v>23</v>
      </c>
      <c r="I184" s="45">
        <v>160</v>
      </c>
      <c r="J184" s="45">
        <v>87719</v>
      </c>
      <c r="K184" s="45">
        <v>364762</v>
      </c>
      <c r="L184" s="45">
        <v>627655</v>
      </c>
      <c r="M184" s="45">
        <v>252614</v>
      </c>
      <c r="N184" s="45">
        <v>320526</v>
      </c>
      <c r="O184" s="27">
        <v>180</v>
      </c>
      <c r="P184" s="22">
        <f t="shared" si="10"/>
        <v>12.439617910957313</v>
      </c>
      <c r="Q184" s="22">
        <f t="shared" si="11"/>
        <v>12.677718675297479</v>
      </c>
      <c r="R184" s="22">
        <f t="shared" si="12"/>
        <v>5.0751738152338266</v>
      </c>
      <c r="S184" s="62">
        <f t="shared" si="13"/>
        <v>548.24374999999998</v>
      </c>
      <c r="T184" s="68">
        <f>推定結果!$B$19*EXP(推定結果!$B$17)*鉄鋼業!N184^推定結果!$B$18*鉄鋼業!I184^(推定結果!$B$19-1)</f>
        <v>1263.496942481233</v>
      </c>
      <c r="U184" s="56">
        <f>推定結果!$B$19*鉄鋼業!M184/鉄鋼業!I184</f>
        <v>1153.5260561715472</v>
      </c>
      <c r="V184" s="72">
        <f t="shared" si="14"/>
        <v>0.34724520414545512</v>
      </c>
      <c r="W184" s="72"/>
      <c r="X184">
        <v>22207</v>
      </c>
      <c r="Y184" t="s">
        <v>153</v>
      </c>
      <c r="Z184" s="56">
        <v>989.23749955806397</v>
      </c>
      <c r="AA184" s="45">
        <v>1906735</v>
      </c>
    </row>
    <row r="185" spans="1:27" x14ac:dyDescent="0.15">
      <c r="A185" s="40">
        <v>21210</v>
      </c>
      <c r="B185" s="41" t="s">
        <v>143</v>
      </c>
      <c r="C185" s="42">
        <v>23</v>
      </c>
      <c r="D185" s="43" t="s">
        <v>22</v>
      </c>
      <c r="E185" s="44">
        <v>2005</v>
      </c>
      <c r="F185" s="45">
        <v>4</v>
      </c>
      <c r="G185" s="45">
        <v>3</v>
      </c>
      <c r="H185" s="45" t="s">
        <v>23</v>
      </c>
      <c r="I185" s="45">
        <v>153</v>
      </c>
      <c r="J185" s="45">
        <v>57007</v>
      </c>
      <c r="K185" s="45">
        <v>431749</v>
      </c>
      <c r="L185" s="45">
        <v>622029</v>
      </c>
      <c r="M185" s="45">
        <v>182018</v>
      </c>
      <c r="N185" s="45">
        <v>108374</v>
      </c>
      <c r="O185" s="27">
        <v>181</v>
      </c>
      <c r="P185" s="22">
        <f t="shared" si="10"/>
        <v>12.111860862267442</v>
      </c>
      <c r="Q185" s="22">
        <f t="shared" si="11"/>
        <v>11.593343486819972</v>
      </c>
      <c r="R185" s="22">
        <f t="shared" si="12"/>
        <v>5.0304379213924353</v>
      </c>
      <c r="S185" s="62">
        <f t="shared" si="13"/>
        <v>372.59477124183007</v>
      </c>
      <c r="T185" s="68">
        <f>推定結果!$B$19*EXP(推定結果!$B$17)*鉄鋼業!N185^推定結果!$B$18*鉄鋼業!I185^(推定結果!$B$19-1)</f>
        <v>816.73251267523801</v>
      </c>
      <c r="U185" s="56">
        <f>推定結果!$B$19*鉄鋼業!M185/鉄鋼業!I185</f>
        <v>869.18632143761647</v>
      </c>
      <c r="V185" s="72">
        <f t="shared" si="14"/>
        <v>0.31319429946488808</v>
      </c>
      <c r="W185" s="72"/>
      <c r="X185">
        <v>27107</v>
      </c>
      <c r="Y185" t="s">
        <v>197</v>
      </c>
      <c r="Z185" s="56">
        <v>987.14085032356559</v>
      </c>
      <c r="AA185" s="45">
        <v>452755</v>
      </c>
    </row>
    <row r="186" spans="1:27" x14ac:dyDescent="0.15">
      <c r="A186" s="40">
        <v>44203</v>
      </c>
      <c r="B186" s="41" t="s">
        <v>288</v>
      </c>
      <c r="C186" s="42">
        <v>23</v>
      </c>
      <c r="D186" s="43" t="s">
        <v>22</v>
      </c>
      <c r="E186" s="44">
        <v>2005</v>
      </c>
      <c r="F186" s="45">
        <v>7</v>
      </c>
      <c r="G186" s="45">
        <v>3</v>
      </c>
      <c r="H186" s="45" t="s">
        <v>23</v>
      </c>
      <c r="I186" s="45">
        <v>292</v>
      </c>
      <c r="J186" s="45">
        <v>113407</v>
      </c>
      <c r="K186" s="45">
        <v>418787</v>
      </c>
      <c r="L186" s="45">
        <v>621750</v>
      </c>
      <c r="M186" s="45">
        <v>194053</v>
      </c>
      <c r="N186" s="45">
        <v>186418</v>
      </c>
      <c r="O186" s="27">
        <v>182</v>
      </c>
      <c r="P186" s="22">
        <f t="shared" si="10"/>
        <v>12.175886596610555</v>
      </c>
      <c r="Q186" s="22">
        <f t="shared" si="11"/>
        <v>12.135746743094986</v>
      </c>
      <c r="R186" s="22">
        <f t="shared" si="12"/>
        <v>5.6767538022682817</v>
      </c>
      <c r="S186" s="62">
        <f t="shared" si="13"/>
        <v>388.38013698630135</v>
      </c>
      <c r="T186" s="68">
        <f>推定結果!$B$19*EXP(推定結果!$B$17)*鉄鋼業!N186^推定結果!$B$18*鉄鋼業!I186^(推定結果!$B$19-1)</f>
        <v>858.75485207766349</v>
      </c>
      <c r="U186" s="56">
        <f>推定結果!$B$19*鉄鋼業!M186/鉄鋼業!I186</f>
        <v>485.54276328518819</v>
      </c>
      <c r="V186" s="72">
        <f t="shared" si="14"/>
        <v>0.5844125058618006</v>
      </c>
      <c r="W186" s="72"/>
      <c r="X186">
        <v>14212</v>
      </c>
      <c r="Y186" t="s">
        <v>114</v>
      </c>
      <c r="Z186" s="56">
        <v>984.07388194727082</v>
      </c>
      <c r="AA186" s="45">
        <v>552166</v>
      </c>
    </row>
    <row r="187" spans="1:27" x14ac:dyDescent="0.15">
      <c r="A187" s="40">
        <v>22226</v>
      </c>
      <c r="B187" s="41" t="s">
        <v>160</v>
      </c>
      <c r="C187" s="42">
        <v>23</v>
      </c>
      <c r="D187" s="43" t="s">
        <v>22</v>
      </c>
      <c r="E187" s="44">
        <v>2005</v>
      </c>
      <c r="F187" s="45">
        <v>3</v>
      </c>
      <c r="G187" s="45">
        <v>3</v>
      </c>
      <c r="H187" s="45" t="s">
        <v>23</v>
      </c>
      <c r="I187" s="45">
        <v>98</v>
      </c>
      <c r="J187" s="45">
        <v>38240</v>
      </c>
      <c r="K187" s="45">
        <v>510517</v>
      </c>
      <c r="L187" s="45">
        <v>616458</v>
      </c>
      <c r="M187" s="45">
        <v>101272</v>
      </c>
      <c r="N187" s="45">
        <v>258602</v>
      </c>
      <c r="O187" s="27">
        <v>183</v>
      </c>
      <c r="P187" s="22">
        <f t="shared" si="10"/>
        <v>11.525565245316665</v>
      </c>
      <c r="Q187" s="22">
        <f t="shared" si="11"/>
        <v>12.463045479242037</v>
      </c>
      <c r="R187" s="22">
        <f t="shared" si="12"/>
        <v>4.5849674786705723</v>
      </c>
      <c r="S187" s="62">
        <f t="shared" si="13"/>
        <v>390.20408163265307</v>
      </c>
      <c r="T187" s="68">
        <f>推定結果!$B$19*EXP(推定結果!$B$17)*鉄鋼業!N187^推定結果!$B$18*鉄鋼業!I187^(推定結果!$B$19-1)</f>
        <v>1319.3921852205153</v>
      </c>
      <c r="U187" s="56">
        <f>推定結果!$B$19*鉄鋼業!M187/鉄鋼業!I187</f>
        <v>755.01101388763936</v>
      </c>
      <c r="V187" s="72">
        <f t="shared" si="14"/>
        <v>0.37759696658503833</v>
      </c>
      <c r="W187" s="72"/>
      <c r="X187">
        <v>11201</v>
      </c>
      <c r="Y187" t="s">
        <v>73</v>
      </c>
      <c r="Z187" s="56">
        <v>980.22227268774179</v>
      </c>
      <c r="AA187" s="45">
        <v>1384135</v>
      </c>
    </row>
    <row r="188" spans="1:27" x14ac:dyDescent="0.15">
      <c r="A188" s="40">
        <v>27214</v>
      </c>
      <c r="B188" s="41" t="s">
        <v>218</v>
      </c>
      <c r="C188" s="42">
        <v>23</v>
      </c>
      <c r="D188" s="43" t="s">
        <v>22</v>
      </c>
      <c r="E188" s="44">
        <v>2005</v>
      </c>
      <c r="F188" s="45">
        <v>12</v>
      </c>
      <c r="G188" s="45">
        <v>9</v>
      </c>
      <c r="H188" s="45" t="s">
        <v>23</v>
      </c>
      <c r="I188" s="45">
        <v>145</v>
      </c>
      <c r="J188" s="45">
        <v>64967</v>
      </c>
      <c r="K188" s="45">
        <v>282818</v>
      </c>
      <c r="L188" s="45">
        <v>608697</v>
      </c>
      <c r="M188" s="45">
        <v>310363</v>
      </c>
      <c r="N188" s="45">
        <v>106346</v>
      </c>
      <c r="O188" s="27">
        <v>184</v>
      </c>
      <c r="P188" s="22">
        <f t="shared" si="10"/>
        <v>12.645497859155265</v>
      </c>
      <c r="Q188" s="22">
        <f t="shared" si="11"/>
        <v>11.574453208261433</v>
      </c>
      <c r="R188" s="22">
        <f t="shared" si="12"/>
        <v>4.9767337424205742</v>
      </c>
      <c r="S188" s="62">
        <f t="shared" si="13"/>
        <v>448.04827586206898</v>
      </c>
      <c r="T188" s="68">
        <f>推定結果!$B$19*EXP(推定結果!$B$17)*鉄鋼業!N188^推定結果!$B$18*鉄鋼業!I188^(推定結果!$B$19-1)</f>
        <v>822.18684848671001</v>
      </c>
      <c r="U188" s="56">
        <f>推定結果!$B$19*鉄鋼業!M188/鉄鋼業!I188</f>
        <v>1563.8385504462221</v>
      </c>
      <c r="V188" s="72">
        <f t="shared" si="14"/>
        <v>0.20932585391944272</v>
      </c>
      <c r="W188" s="72"/>
      <c r="X188">
        <v>7204</v>
      </c>
      <c r="Y188" t="s">
        <v>44</v>
      </c>
      <c r="Z188" s="56">
        <v>978.86313828431014</v>
      </c>
      <c r="AA188" s="45">
        <v>856150</v>
      </c>
    </row>
    <row r="189" spans="1:27" x14ac:dyDescent="0.15">
      <c r="A189" s="40">
        <v>12208</v>
      </c>
      <c r="B189" s="41" t="s">
        <v>89</v>
      </c>
      <c r="C189" s="42">
        <v>23</v>
      </c>
      <c r="D189" s="43" t="s">
        <v>22</v>
      </c>
      <c r="E189" s="44">
        <v>2005</v>
      </c>
      <c r="F189" s="45">
        <v>7</v>
      </c>
      <c r="G189" s="45">
        <v>6</v>
      </c>
      <c r="H189" s="45" t="s">
        <v>23</v>
      </c>
      <c r="I189" s="45">
        <v>186</v>
      </c>
      <c r="J189" s="45">
        <v>92711</v>
      </c>
      <c r="K189" s="45">
        <v>432445</v>
      </c>
      <c r="L189" s="45">
        <v>598691</v>
      </c>
      <c r="M189" s="45">
        <v>157727</v>
      </c>
      <c r="N189" s="45">
        <v>222831</v>
      </c>
      <c r="O189" s="27">
        <v>185</v>
      </c>
      <c r="P189" s="22">
        <f t="shared" si="10"/>
        <v>11.968620969456603</v>
      </c>
      <c r="Q189" s="22">
        <f t="shared" si="11"/>
        <v>12.314168915597014</v>
      </c>
      <c r="R189" s="22">
        <f t="shared" si="12"/>
        <v>5.2257466737132017</v>
      </c>
      <c r="S189" s="62">
        <f t="shared" si="13"/>
        <v>498.44623655913978</v>
      </c>
      <c r="T189" s="68">
        <f>推定結果!$B$19*EXP(推定結果!$B$17)*鉄鋼業!N189^推定結果!$B$18*鉄鋼業!I189^(推定結果!$B$19-1)</f>
        <v>1043.9352222550576</v>
      </c>
      <c r="U189" s="56">
        <f>推定結果!$B$19*鉄鋼業!M189/鉄鋼業!I189</f>
        <v>619.55957714488147</v>
      </c>
      <c r="V189" s="72">
        <f t="shared" si="14"/>
        <v>0.58779409993216125</v>
      </c>
      <c r="W189" s="72"/>
      <c r="X189">
        <v>8204</v>
      </c>
      <c r="Y189" t="s">
        <v>49</v>
      </c>
      <c r="Z189" s="56">
        <v>978.1891253526295</v>
      </c>
      <c r="AA189" s="45">
        <v>1333385</v>
      </c>
    </row>
    <row r="190" spans="1:27" x14ac:dyDescent="0.15">
      <c r="A190" s="40">
        <v>23109</v>
      </c>
      <c r="B190" s="41" t="s">
        <v>161</v>
      </c>
      <c r="C190" s="42">
        <v>23</v>
      </c>
      <c r="D190" s="43" t="s">
        <v>22</v>
      </c>
      <c r="E190" s="44">
        <v>2005</v>
      </c>
      <c r="F190" s="45">
        <v>11</v>
      </c>
      <c r="G190" s="45">
        <v>9</v>
      </c>
      <c r="H190" s="45" t="s">
        <v>23</v>
      </c>
      <c r="I190" s="45">
        <v>218</v>
      </c>
      <c r="J190" s="45">
        <v>94023</v>
      </c>
      <c r="K190" s="45">
        <v>404877</v>
      </c>
      <c r="L190" s="45">
        <v>595287</v>
      </c>
      <c r="M190" s="45">
        <v>181830</v>
      </c>
      <c r="N190" s="45">
        <v>223176</v>
      </c>
      <c r="O190" s="27">
        <v>186</v>
      </c>
      <c r="P190" s="22">
        <f t="shared" si="10"/>
        <v>12.11082746361344</v>
      </c>
      <c r="Q190" s="22">
        <f t="shared" si="11"/>
        <v>12.315715976826143</v>
      </c>
      <c r="R190" s="22">
        <f t="shared" si="12"/>
        <v>5.3844950627890888</v>
      </c>
      <c r="S190" s="62">
        <f t="shared" si="13"/>
        <v>431.29816513761466</v>
      </c>
      <c r="T190" s="68">
        <f>推定結果!$B$19*EXP(推定結果!$B$17)*鉄鋼業!N190^推定結果!$B$18*鉄鋼業!I190^(推定結果!$B$19-1)</f>
        <v>1000.8734518089276</v>
      </c>
      <c r="U190" s="56">
        <f>推定結果!$B$19*鉄鋼業!M190/鉄鋼業!I190</f>
        <v>609.39518862312514</v>
      </c>
      <c r="V190" s="72">
        <f t="shared" si="14"/>
        <v>0.5170928889622175</v>
      </c>
      <c r="W190" s="72"/>
      <c r="X190">
        <v>17210</v>
      </c>
      <c r="Y190" t="s">
        <v>133</v>
      </c>
      <c r="Z190" s="56">
        <v>971.4241190622671</v>
      </c>
      <c r="AA190" s="45">
        <v>268940</v>
      </c>
    </row>
    <row r="191" spans="1:27" x14ac:dyDescent="0.15">
      <c r="A191" s="40">
        <v>8229</v>
      </c>
      <c r="B191" s="41" t="s">
        <v>56</v>
      </c>
      <c r="C191" s="42">
        <v>23</v>
      </c>
      <c r="D191" s="43" t="s">
        <v>22</v>
      </c>
      <c r="E191" s="44">
        <v>2005</v>
      </c>
      <c r="F191" s="45">
        <v>9</v>
      </c>
      <c r="G191" s="45">
        <v>6</v>
      </c>
      <c r="H191" s="45" t="s">
        <v>23</v>
      </c>
      <c r="I191" s="45">
        <v>210</v>
      </c>
      <c r="J191" s="45">
        <v>87130</v>
      </c>
      <c r="K191" s="45">
        <v>295221</v>
      </c>
      <c r="L191" s="45">
        <v>594054</v>
      </c>
      <c r="M191" s="45">
        <v>284743</v>
      </c>
      <c r="N191" s="45">
        <v>83925</v>
      </c>
      <c r="O191" s="27">
        <v>187</v>
      </c>
      <c r="P191" s="22">
        <f t="shared" si="10"/>
        <v>12.559342298039747</v>
      </c>
      <c r="Q191" s="22">
        <f t="shared" si="11"/>
        <v>11.337678821848236</v>
      </c>
      <c r="R191" s="22">
        <f t="shared" si="12"/>
        <v>5.3471075307174685</v>
      </c>
      <c r="S191" s="62">
        <f t="shared" si="13"/>
        <v>414.90476190476193</v>
      </c>
      <c r="T191" s="68">
        <f>推定結果!$B$19*EXP(推定結果!$B$17)*鉄鋼業!N191^推定結果!$B$18*鉄鋼業!I191^(推定結果!$B$19-1)</f>
        <v>674.71585008963768</v>
      </c>
      <c r="U191" s="56">
        <f>推定結果!$B$19*鉄鋼業!M191/鉄鋼業!I191</f>
        <v>990.65796922601623</v>
      </c>
      <c r="V191" s="72">
        <f t="shared" si="14"/>
        <v>0.30599523078706059</v>
      </c>
      <c r="W191" s="72"/>
      <c r="X191">
        <v>1206</v>
      </c>
      <c r="Y191" t="s">
        <v>28</v>
      </c>
      <c r="Z191" s="56">
        <v>968.9821710439561</v>
      </c>
      <c r="AA191" s="45">
        <v>106529</v>
      </c>
    </row>
    <row r="192" spans="1:27" x14ac:dyDescent="0.15">
      <c r="A192" s="40">
        <v>29201</v>
      </c>
      <c r="B192" s="41" t="s">
        <v>241</v>
      </c>
      <c r="C192" s="42">
        <v>23</v>
      </c>
      <c r="D192" s="43" t="s">
        <v>22</v>
      </c>
      <c r="E192" s="44">
        <v>2005</v>
      </c>
      <c r="F192" s="45">
        <v>8</v>
      </c>
      <c r="G192" s="45">
        <v>6</v>
      </c>
      <c r="H192" s="45" t="s">
        <v>23</v>
      </c>
      <c r="I192" s="45">
        <v>163</v>
      </c>
      <c r="J192" s="45">
        <v>59979</v>
      </c>
      <c r="K192" s="45">
        <v>312633</v>
      </c>
      <c r="L192" s="45">
        <v>582717</v>
      </c>
      <c r="M192" s="45">
        <v>257572</v>
      </c>
      <c r="N192" s="45">
        <v>260153</v>
      </c>
      <c r="O192" s="27">
        <v>188</v>
      </c>
      <c r="P192" s="22">
        <f t="shared" si="10"/>
        <v>12.459054571652361</v>
      </c>
      <c r="Q192" s="22">
        <f t="shared" si="11"/>
        <v>12.46902519846053</v>
      </c>
      <c r="R192" s="22">
        <f t="shared" si="12"/>
        <v>5.0937502008067623</v>
      </c>
      <c r="S192" s="62">
        <f t="shared" si="13"/>
        <v>367.96932515337426</v>
      </c>
      <c r="T192" s="68">
        <f>推定結果!$B$19*EXP(推定結果!$B$17)*鉄鋼業!N192^推定結果!$B$18*鉄鋼業!I192^(推定結果!$B$19-1)</f>
        <v>1153.2528035184464</v>
      </c>
      <c r="U192" s="56">
        <f>推定結果!$B$19*鉄鋼業!M192/鉄鋼業!I192</f>
        <v>1154.518832909718</v>
      </c>
      <c r="V192" s="72">
        <f t="shared" si="14"/>
        <v>0.23286304411970246</v>
      </c>
      <c r="W192" s="72"/>
      <c r="X192">
        <v>11212</v>
      </c>
      <c r="Y192" t="s">
        <v>75</v>
      </c>
      <c r="Z192" s="56">
        <v>966.67746037395614</v>
      </c>
      <c r="AA192" s="45">
        <v>790654</v>
      </c>
    </row>
    <row r="193" spans="1:27" x14ac:dyDescent="0.15">
      <c r="A193" s="40">
        <v>22224</v>
      </c>
      <c r="B193" s="41" t="s">
        <v>159</v>
      </c>
      <c r="C193" s="42">
        <v>23</v>
      </c>
      <c r="D193" s="43" t="s">
        <v>22</v>
      </c>
      <c r="E193" s="44">
        <v>2005</v>
      </c>
      <c r="F193" s="45">
        <v>10</v>
      </c>
      <c r="G193" s="45">
        <v>7</v>
      </c>
      <c r="H193" s="45" t="s">
        <v>23</v>
      </c>
      <c r="I193" s="45">
        <v>335</v>
      </c>
      <c r="J193" s="45">
        <v>167994</v>
      </c>
      <c r="K193" s="45">
        <v>334936</v>
      </c>
      <c r="L193" s="45">
        <v>566741</v>
      </c>
      <c r="M193" s="45">
        <v>221447</v>
      </c>
      <c r="N193" s="45">
        <v>415222</v>
      </c>
      <c r="O193" s="27">
        <v>189</v>
      </c>
      <c r="P193" s="22">
        <f t="shared" si="10"/>
        <v>12.307938562183493</v>
      </c>
      <c r="Q193" s="22">
        <f t="shared" si="11"/>
        <v>12.936568595942605</v>
      </c>
      <c r="R193" s="22">
        <f t="shared" si="12"/>
        <v>5.8141305318250662</v>
      </c>
      <c r="S193" s="62">
        <f t="shared" si="13"/>
        <v>501.47462686567167</v>
      </c>
      <c r="T193" s="68">
        <f>推定結果!$B$19*EXP(推定結果!$B$17)*鉄鋼業!N193^推定結果!$B$18*鉄鋼業!I193^(推定結果!$B$19-1)</f>
        <v>1152.4070843793149</v>
      </c>
      <c r="U193" s="56">
        <f>推定結果!$B$19*鉄鋼業!M193/鉄鋼業!I193</f>
        <v>482.96423378956553</v>
      </c>
      <c r="V193" s="72">
        <f t="shared" si="14"/>
        <v>0.75861944393015035</v>
      </c>
      <c r="W193" s="72"/>
      <c r="X193">
        <v>25208</v>
      </c>
      <c r="Y193" t="s">
        <v>189</v>
      </c>
      <c r="Z193" s="56">
        <v>964.70084879206786</v>
      </c>
      <c r="AA193" s="45">
        <v>519150</v>
      </c>
    </row>
    <row r="194" spans="1:27" x14ac:dyDescent="0.15">
      <c r="A194" s="40">
        <v>31202</v>
      </c>
      <c r="B194" s="41" t="s">
        <v>243</v>
      </c>
      <c r="C194" s="42">
        <v>23</v>
      </c>
      <c r="D194" s="43" t="s">
        <v>22</v>
      </c>
      <c r="E194" s="44">
        <v>2005</v>
      </c>
      <c r="F194" s="45">
        <v>4</v>
      </c>
      <c r="G194" s="45">
        <v>4</v>
      </c>
      <c r="H194" s="45" t="s">
        <v>23</v>
      </c>
      <c r="I194" s="45">
        <v>322</v>
      </c>
      <c r="J194" s="45">
        <v>136313</v>
      </c>
      <c r="K194" s="45">
        <v>303218</v>
      </c>
      <c r="L194" s="45">
        <v>563250</v>
      </c>
      <c r="M194" s="45">
        <v>248726</v>
      </c>
      <c r="N194" s="45">
        <v>421137</v>
      </c>
      <c r="O194" s="27">
        <v>190</v>
      </c>
      <c r="P194" s="22">
        <f t="shared" si="10"/>
        <v>12.424107167954052</v>
      </c>
      <c r="Q194" s="22">
        <f t="shared" si="11"/>
        <v>12.95071347540528</v>
      </c>
      <c r="R194" s="22">
        <f t="shared" si="12"/>
        <v>5.7745515455444085</v>
      </c>
      <c r="S194" s="62">
        <f t="shared" si="13"/>
        <v>423.33229813664599</v>
      </c>
      <c r="T194" s="68">
        <f>推定結果!$B$19*EXP(推定結果!$B$17)*鉄鋼業!N194^推定結果!$B$18*鉄鋼業!I194^(推定結果!$B$19-1)</f>
        <v>1171.592021289222</v>
      </c>
      <c r="U194" s="56">
        <f>推定結果!$B$19*鉄鋼業!M194/鉄鋼業!I194</f>
        <v>564.35878498607235</v>
      </c>
      <c r="V194" s="72">
        <f t="shared" si="14"/>
        <v>0.54804483648673641</v>
      </c>
      <c r="W194" s="72"/>
      <c r="X194">
        <v>27218</v>
      </c>
      <c r="Y194" t="s">
        <v>221</v>
      </c>
      <c r="Z194" s="56">
        <v>961.78820858433835</v>
      </c>
      <c r="AA194" s="45">
        <v>1393776</v>
      </c>
    </row>
    <row r="195" spans="1:27" x14ac:dyDescent="0.15">
      <c r="A195" s="40">
        <v>42202</v>
      </c>
      <c r="B195" s="41" t="s">
        <v>281</v>
      </c>
      <c r="C195" s="42">
        <v>23</v>
      </c>
      <c r="D195" s="43" t="s">
        <v>22</v>
      </c>
      <c r="E195" s="44">
        <v>2005</v>
      </c>
      <c r="F195" s="45">
        <v>8</v>
      </c>
      <c r="G195" s="45">
        <v>5</v>
      </c>
      <c r="H195" s="45" t="s">
        <v>23</v>
      </c>
      <c r="I195" s="45">
        <v>210</v>
      </c>
      <c r="J195" s="45">
        <v>82904</v>
      </c>
      <c r="K195" s="45">
        <v>234847</v>
      </c>
      <c r="L195" s="45">
        <v>560333</v>
      </c>
      <c r="M195" s="45">
        <v>310620</v>
      </c>
      <c r="N195" s="45">
        <v>164796</v>
      </c>
      <c r="O195" s="27">
        <v>191</v>
      </c>
      <c r="P195" s="22">
        <f t="shared" si="10"/>
        <v>12.646325579124001</v>
      </c>
      <c r="Q195" s="22">
        <f t="shared" si="11"/>
        <v>12.012463624318283</v>
      </c>
      <c r="R195" s="22">
        <f t="shared" si="12"/>
        <v>5.3471075307174685</v>
      </c>
      <c r="S195" s="62">
        <f t="shared" si="13"/>
        <v>394.78095238095239</v>
      </c>
      <c r="T195" s="68">
        <f>推定結果!$B$19*EXP(推定結果!$B$17)*鉄鋼業!N195^推定結果!$B$18*鉄鋼業!I195^(推定結果!$B$19-1)</f>
        <v>891.85912315146345</v>
      </c>
      <c r="U195" s="56">
        <f>推定結果!$B$19*鉄鋼業!M195/鉄鋼業!I195</f>
        <v>1080.6874212921307</v>
      </c>
      <c r="V195" s="72">
        <f t="shared" si="14"/>
        <v>0.26689846114223165</v>
      </c>
      <c r="W195" s="72"/>
      <c r="X195">
        <v>34106</v>
      </c>
      <c r="Y195" t="s">
        <v>252</v>
      </c>
      <c r="Z195" s="56">
        <v>955.76589810239943</v>
      </c>
      <c r="AA195" s="45">
        <v>816327</v>
      </c>
    </row>
    <row r="196" spans="1:27" x14ac:dyDescent="0.15">
      <c r="A196" s="40">
        <v>12207</v>
      </c>
      <c r="B196" s="41" t="s">
        <v>88</v>
      </c>
      <c r="C196" s="42">
        <v>23</v>
      </c>
      <c r="D196" s="43" t="s">
        <v>22</v>
      </c>
      <c r="E196" s="44">
        <v>2005</v>
      </c>
      <c r="F196" s="45">
        <v>6</v>
      </c>
      <c r="G196" s="45">
        <v>5</v>
      </c>
      <c r="H196" s="45" t="s">
        <v>23</v>
      </c>
      <c r="I196" s="45">
        <v>147</v>
      </c>
      <c r="J196" s="45">
        <v>76076</v>
      </c>
      <c r="K196" s="45">
        <v>347995</v>
      </c>
      <c r="L196" s="45">
        <v>553205</v>
      </c>
      <c r="M196" s="45">
        <v>196498</v>
      </c>
      <c r="N196" s="45">
        <v>197366</v>
      </c>
      <c r="O196" s="27">
        <v>192</v>
      </c>
      <c r="P196" s="22">
        <f t="shared" si="10"/>
        <v>12.188407532122607</v>
      </c>
      <c r="Q196" s="22">
        <f t="shared" si="11"/>
        <v>12.19281515203825</v>
      </c>
      <c r="R196" s="22">
        <f t="shared" si="12"/>
        <v>4.990432586778736</v>
      </c>
      <c r="S196" s="62">
        <f t="shared" si="13"/>
        <v>517.52380952380952</v>
      </c>
      <c r="T196" s="68">
        <f>推定結果!$B$19*EXP(推定結果!$B$17)*鉄鋼業!N196^推定結果!$B$18*鉄鋼業!I196^(推定結果!$B$19-1)</f>
        <v>1057.8181591048512</v>
      </c>
      <c r="U196" s="56">
        <f>推定結果!$B$19*鉄鋼業!M196/鉄鋼業!I196</f>
        <v>976.63160733400059</v>
      </c>
      <c r="V196" s="72">
        <f t="shared" si="14"/>
        <v>0.38715915683620189</v>
      </c>
      <c r="W196" s="72"/>
      <c r="X196">
        <v>23219</v>
      </c>
      <c r="Y196" t="s">
        <v>178</v>
      </c>
      <c r="Z196" s="56">
        <v>951.53422432192212</v>
      </c>
      <c r="AA196" s="45">
        <v>1201711</v>
      </c>
    </row>
    <row r="197" spans="1:27" x14ac:dyDescent="0.15">
      <c r="A197" s="40">
        <v>14212</v>
      </c>
      <c r="B197" s="41" t="s">
        <v>114</v>
      </c>
      <c r="C197" s="42">
        <v>23</v>
      </c>
      <c r="D197" s="43" t="s">
        <v>22</v>
      </c>
      <c r="E197" s="44">
        <v>2005</v>
      </c>
      <c r="F197" s="45">
        <v>5</v>
      </c>
      <c r="G197" s="45">
        <v>3</v>
      </c>
      <c r="H197" s="45" t="s">
        <v>23</v>
      </c>
      <c r="I197" s="45">
        <v>61</v>
      </c>
      <c r="J197" s="45">
        <v>31504</v>
      </c>
      <c r="K197" s="45">
        <v>444048</v>
      </c>
      <c r="L197" s="45">
        <v>552166</v>
      </c>
      <c r="M197" s="45">
        <v>102970</v>
      </c>
      <c r="N197" s="45">
        <v>93436</v>
      </c>
      <c r="O197" s="27">
        <v>193</v>
      </c>
      <c r="P197" s="22">
        <f t="shared" ref="P197:P260" si="15">LN(M197)</f>
        <v>11.542192962650796</v>
      </c>
      <c r="Q197" s="22">
        <f t="shared" ref="Q197:Q260" si="16">LN(N197)</f>
        <v>11.445031988926578</v>
      </c>
      <c r="R197" s="22">
        <f t="shared" ref="R197:R260" si="17">LN(I197)</f>
        <v>4.1108738641733114</v>
      </c>
      <c r="S197" s="62">
        <f t="shared" si="13"/>
        <v>516.45901639344265</v>
      </c>
      <c r="T197" s="68">
        <f>推定結果!$B$19*EXP(推定結果!$B$17)*鉄鋼業!N197^推定結果!$B$18*鉄鋼業!I197^(推定結果!$B$19-1)</f>
        <v>984.07388194727082</v>
      </c>
      <c r="U197" s="56">
        <f>推定結果!$B$19*鉄鋼業!M197/鉄鋼業!I197</f>
        <v>1233.3060263288678</v>
      </c>
      <c r="V197" s="72">
        <f t="shared" si="14"/>
        <v>0.30595319024958728</v>
      </c>
      <c r="W197" s="72"/>
      <c r="X197">
        <v>24202</v>
      </c>
      <c r="Y197" t="s">
        <v>184</v>
      </c>
      <c r="Z197" s="56">
        <v>951.20892710373369</v>
      </c>
      <c r="AA197" s="45">
        <v>787335</v>
      </c>
    </row>
    <row r="198" spans="1:27" x14ac:dyDescent="0.15">
      <c r="A198" s="40">
        <v>17211</v>
      </c>
      <c r="B198" s="41" t="s">
        <v>134</v>
      </c>
      <c r="C198" s="42">
        <v>23</v>
      </c>
      <c r="D198" s="43" t="s">
        <v>22</v>
      </c>
      <c r="E198" s="44">
        <v>2005</v>
      </c>
      <c r="F198" s="45">
        <v>6</v>
      </c>
      <c r="G198" s="45">
        <v>6</v>
      </c>
      <c r="H198" s="45" t="s">
        <v>23</v>
      </c>
      <c r="I198" s="45">
        <v>124</v>
      </c>
      <c r="J198" s="45">
        <v>48641</v>
      </c>
      <c r="K198" s="45">
        <v>338735</v>
      </c>
      <c r="L198" s="45">
        <v>535643</v>
      </c>
      <c r="M198" s="45">
        <v>188428</v>
      </c>
      <c r="N198" s="45">
        <v>263238</v>
      </c>
      <c r="O198" s="27">
        <v>194</v>
      </c>
      <c r="P198" s="22">
        <f t="shared" si="15"/>
        <v>12.146471250039085</v>
      </c>
      <c r="Q198" s="22">
        <f t="shared" si="16"/>
        <v>12.480813844911653</v>
      </c>
      <c r="R198" s="22">
        <f t="shared" si="17"/>
        <v>4.8202815656050371</v>
      </c>
      <c r="S198" s="62">
        <f t="shared" ref="S198:S261" si="18">J198/I198</f>
        <v>392.26612903225805</v>
      </c>
      <c r="T198" s="68">
        <f>推定結果!$B$19*EXP(推定結果!$B$17)*鉄鋼業!N198^推定結果!$B$18*鉄鋼業!I198^(推定結果!$B$19-1)</f>
        <v>1247.4839291062356</v>
      </c>
      <c r="U198" s="56">
        <f>推定結果!$B$19*鉄鋼業!M198/鉄鋼業!I198</f>
        <v>1110.2319704513723</v>
      </c>
      <c r="V198" s="72">
        <f t="shared" ref="V198:V261" si="19">J198/M198</f>
        <v>0.25814104060967585</v>
      </c>
      <c r="W198" s="72"/>
      <c r="X198">
        <v>42204</v>
      </c>
      <c r="Y198" t="s">
        <v>282</v>
      </c>
      <c r="Z198" s="56">
        <v>946.58580497832816</v>
      </c>
      <c r="AA198" s="45">
        <v>1167034</v>
      </c>
    </row>
    <row r="199" spans="1:27" x14ac:dyDescent="0.15">
      <c r="A199" s="40">
        <v>26107</v>
      </c>
      <c r="B199" s="41" t="s">
        <v>193</v>
      </c>
      <c r="C199" s="42">
        <v>23</v>
      </c>
      <c r="D199" s="43" t="s">
        <v>22</v>
      </c>
      <c r="E199" s="44">
        <v>2005</v>
      </c>
      <c r="F199" s="45">
        <v>7</v>
      </c>
      <c r="G199" s="45">
        <v>5</v>
      </c>
      <c r="H199" s="45" t="s">
        <v>23</v>
      </c>
      <c r="I199" s="45">
        <v>152</v>
      </c>
      <c r="J199" s="45">
        <v>65678</v>
      </c>
      <c r="K199" s="45">
        <v>354792</v>
      </c>
      <c r="L199" s="45">
        <v>523468</v>
      </c>
      <c r="M199" s="45">
        <v>161215</v>
      </c>
      <c r="N199" s="45">
        <v>120787</v>
      </c>
      <c r="O199" s="27">
        <v>195</v>
      </c>
      <c r="P199" s="22">
        <f t="shared" si="15"/>
        <v>11.990494156834767</v>
      </c>
      <c r="Q199" s="22">
        <f t="shared" si="16"/>
        <v>11.701783942797807</v>
      </c>
      <c r="R199" s="22">
        <f t="shared" si="17"/>
        <v>5.0238805208462765</v>
      </c>
      <c r="S199" s="62">
        <f t="shared" si="18"/>
        <v>432.09210526315792</v>
      </c>
      <c r="T199" s="68">
        <f>推定結果!$B$19*EXP(推定結果!$B$17)*鉄鋼業!N199^推定結果!$B$18*鉄鋼業!I199^(推定結果!$B$19-1)</f>
        <v>855.69764733253078</v>
      </c>
      <c r="U199" s="56">
        <f>推定結果!$B$19*鉄鋼業!M199/鉄鋼業!I199</f>
        <v>774.91101733202265</v>
      </c>
      <c r="V199" s="72">
        <f t="shared" si="19"/>
        <v>0.40739385292931801</v>
      </c>
      <c r="W199" s="72"/>
      <c r="X199">
        <v>10207</v>
      </c>
      <c r="Y199" t="s">
        <v>71</v>
      </c>
      <c r="Z199" s="56">
        <v>943.47875349212211</v>
      </c>
      <c r="AA199" s="45">
        <v>211119</v>
      </c>
    </row>
    <row r="200" spans="1:27" x14ac:dyDescent="0.15">
      <c r="A200" s="40">
        <v>6204</v>
      </c>
      <c r="B200" s="41" t="s">
        <v>43</v>
      </c>
      <c r="C200" s="42">
        <v>23</v>
      </c>
      <c r="D200" s="43" t="s">
        <v>22</v>
      </c>
      <c r="E200" s="44">
        <v>2005</v>
      </c>
      <c r="F200" s="45">
        <v>7</v>
      </c>
      <c r="G200" s="45">
        <v>5</v>
      </c>
      <c r="H200" s="45" t="s">
        <v>23</v>
      </c>
      <c r="I200" s="45">
        <v>170</v>
      </c>
      <c r="J200" s="45">
        <v>69522</v>
      </c>
      <c r="K200" s="45">
        <v>278683</v>
      </c>
      <c r="L200" s="45">
        <v>520686</v>
      </c>
      <c r="M200" s="45">
        <v>233384</v>
      </c>
      <c r="N200" s="45">
        <v>97061</v>
      </c>
      <c r="O200" s="27">
        <v>196</v>
      </c>
      <c r="P200" s="22">
        <f t="shared" si="15"/>
        <v>12.360440444642476</v>
      </c>
      <c r="Q200" s="22">
        <f t="shared" si="16"/>
        <v>11.483094925811551</v>
      </c>
      <c r="R200" s="22">
        <f t="shared" si="17"/>
        <v>5.1357984370502621</v>
      </c>
      <c r="S200" s="62">
        <f t="shared" si="18"/>
        <v>408.95294117647057</v>
      </c>
      <c r="T200" s="68">
        <f>推定結果!$B$19*EXP(推定結果!$B$17)*鉄鋼業!N200^推定結果!$B$18*鉄鋼業!I200^(推定結果!$B$19-1)</f>
        <v>758.49992669096389</v>
      </c>
      <c r="U200" s="56">
        <f>推定結果!$B$19*鉄鋼業!M200/鉄鋼業!I200</f>
        <v>1003.0258677611939</v>
      </c>
      <c r="V200" s="72">
        <f t="shared" si="19"/>
        <v>0.29788674459260273</v>
      </c>
      <c r="W200" s="72"/>
      <c r="X200">
        <v>23203</v>
      </c>
      <c r="Y200" t="s">
        <v>168</v>
      </c>
      <c r="Z200" s="56">
        <v>942.81159863598691</v>
      </c>
      <c r="AA200" s="45">
        <v>508970</v>
      </c>
    </row>
    <row r="201" spans="1:27" x14ac:dyDescent="0.15">
      <c r="A201" s="40">
        <v>25208</v>
      </c>
      <c r="B201" s="41" t="s">
        <v>189</v>
      </c>
      <c r="C201" s="42">
        <v>23</v>
      </c>
      <c r="D201" s="43" t="s">
        <v>22</v>
      </c>
      <c r="E201" s="44">
        <v>2005</v>
      </c>
      <c r="F201" s="45">
        <v>5</v>
      </c>
      <c r="G201" s="45">
        <v>3</v>
      </c>
      <c r="H201" s="45" t="s">
        <v>23</v>
      </c>
      <c r="I201" s="45">
        <v>77</v>
      </c>
      <c r="J201" s="45">
        <v>35349</v>
      </c>
      <c r="K201" s="45">
        <v>381860</v>
      </c>
      <c r="L201" s="45">
        <v>519150</v>
      </c>
      <c r="M201" s="45">
        <v>130753</v>
      </c>
      <c r="N201" s="45">
        <v>103642</v>
      </c>
      <c r="O201" s="27">
        <v>197</v>
      </c>
      <c r="P201" s="22">
        <f t="shared" si="15"/>
        <v>11.781065326214616</v>
      </c>
      <c r="Q201" s="22">
        <f t="shared" si="16"/>
        <v>11.548697932058356</v>
      </c>
      <c r="R201" s="22">
        <f t="shared" si="17"/>
        <v>4.3438054218536841</v>
      </c>
      <c r="S201" s="62">
        <f t="shared" si="18"/>
        <v>459.0779220779221</v>
      </c>
      <c r="T201" s="68">
        <f>推定結果!$B$19*EXP(推定結果!$B$17)*鉄鋼業!N201^推定結果!$B$18*鉄鋼業!I201^(推定結果!$B$19-1)</f>
        <v>964.70084879206786</v>
      </c>
      <c r="U201" s="56">
        <f>推定結果!$B$19*鉄鋼業!M201/鉄鋼業!I201</f>
        <v>1240.6546648305437</v>
      </c>
      <c r="V201" s="72">
        <f t="shared" si="19"/>
        <v>0.27034943748900597</v>
      </c>
      <c r="W201" s="72"/>
      <c r="X201">
        <v>14206</v>
      </c>
      <c r="Y201" t="s">
        <v>111</v>
      </c>
      <c r="Z201" s="56">
        <v>932.56211856411062</v>
      </c>
      <c r="AA201" s="45">
        <v>669385</v>
      </c>
    </row>
    <row r="202" spans="1:27" x14ac:dyDescent="0.15">
      <c r="A202" s="40">
        <v>23203</v>
      </c>
      <c r="B202" s="41" t="s">
        <v>168</v>
      </c>
      <c r="C202" s="42">
        <v>23</v>
      </c>
      <c r="D202" s="43" t="s">
        <v>22</v>
      </c>
      <c r="E202" s="44">
        <v>2005</v>
      </c>
      <c r="F202" s="45">
        <v>10</v>
      </c>
      <c r="G202" s="45">
        <v>5</v>
      </c>
      <c r="H202" s="45" t="s">
        <v>23</v>
      </c>
      <c r="I202" s="45">
        <v>134</v>
      </c>
      <c r="J202" s="45">
        <v>59192</v>
      </c>
      <c r="K202" s="45">
        <v>344603</v>
      </c>
      <c r="L202" s="45">
        <v>508970</v>
      </c>
      <c r="M202" s="45">
        <v>156540</v>
      </c>
      <c r="N202" s="45">
        <v>140665</v>
      </c>
      <c r="O202" s="27">
        <v>198</v>
      </c>
      <c r="P202" s="22">
        <f t="shared" si="15"/>
        <v>11.961066847358829</v>
      </c>
      <c r="Q202" s="22">
        <f t="shared" si="16"/>
        <v>11.854136455938615</v>
      </c>
      <c r="R202" s="22">
        <f t="shared" si="17"/>
        <v>4.8978397999509111</v>
      </c>
      <c r="S202" s="62">
        <f t="shared" si="18"/>
        <v>441.73134328358208</v>
      </c>
      <c r="T202" s="68">
        <f>推定結果!$B$19*EXP(推定結果!$B$17)*鉄鋼業!N202^推定結果!$B$18*鉄鋼業!I202^(推定結果!$B$19-1)</f>
        <v>942.81159863598691</v>
      </c>
      <c r="U202" s="56">
        <f>推定結果!$B$19*鉄鋼業!M202/鉄鋼業!I202</f>
        <v>853.51372063539577</v>
      </c>
      <c r="V202" s="72">
        <f t="shared" si="19"/>
        <v>0.37812699629487673</v>
      </c>
      <c r="W202" s="72"/>
      <c r="X202">
        <v>27122</v>
      </c>
      <c r="Y202" t="s">
        <v>202</v>
      </c>
      <c r="Z202" s="56">
        <v>928.88256256981254</v>
      </c>
      <c r="AA202" s="45">
        <v>214364</v>
      </c>
    </row>
    <row r="203" spans="1:27" x14ac:dyDescent="0.15">
      <c r="A203" s="40">
        <v>26210</v>
      </c>
      <c r="B203" s="41" t="s">
        <v>196</v>
      </c>
      <c r="C203" s="42">
        <v>23</v>
      </c>
      <c r="D203" s="43" t="s">
        <v>22</v>
      </c>
      <c r="E203" s="44">
        <v>2005</v>
      </c>
      <c r="F203" s="45">
        <v>5</v>
      </c>
      <c r="G203" s="45">
        <v>4</v>
      </c>
      <c r="H203" s="45" t="s">
        <v>23</v>
      </c>
      <c r="I203" s="45">
        <v>120</v>
      </c>
      <c r="J203" s="45">
        <v>48460</v>
      </c>
      <c r="K203" s="45">
        <v>406226</v>
      </c>
      <c r="L203" s="45">
        <v>493853</v>
      </c>
      <c r="M203" s="45">
        <v>83530</v>
      </c>
      <c r="N203" s="45">
        <v>199899</v>
      </c>
      <c r="O203" s="27">
        <v>199</v>
      </c>
      <c r="P203" s="22">
        <f t="shared" si="15"/>
        <v>11.332961127749952</v>
      </c>
      <c r="Q203" s="22">
        <f t="shared" si="16"/>
        <v>12.205567517974728</v>
      </c>
      <c r="R203" s="22">
        <f t="shared" si="17"/>
        <v>4.7874917427820458</v>
      </c>
      <c r="S203" s="62">
        <f t="shared" si="18"/>
        <v>403.83333333333331</v>
      </c>
      <c r="T203" s="68">
        <f>推定結果!$B$19*EXP(推定結果!$B$17)*鉄鋼業!N203^推定結果!$B$18*鉄鋼業!I203^(推定結果!$B$19-1)</f>
        <v>1123.164516266085</v>
      </c>
      <c r="U203" s="56">
        <f>推定結果!$B$19*鉄鋼業!M203/鉄鋼業!I203</f>
        <v>508.57055413666353</v>
      </c>
      <c r="V203" s="72">
        <f t="shared" si="19"/>
        <v>0.58015084400814076</v>
      </c>
      <c r="W203" s="72"/>
      <c r="X203">
        <v>27126</v>
      </c>
      <c r="Y203" t="s">
        <v>206</v>
      </c>
      <c r="Z203" s="56">
        <v>928.65854615359933</v>
      </c>
      <c r="AA203" s="45">
        <v>1280693</v>
      </c>
    </row>
    <row r="204" spans="1:27" x14ac:dyDescent="0.15">
      <c r="A204" s="40">
        <v>8202</v>
      </c>
      <c r="B204" s="41" t="s">
        <v>48</v>
      </c>
      <c r="C204" s="42">
        <v>23</v>
      </c>
      <c r="D204" s="43" t="s">
        <v>22</v>
      </c>
      <c r="E204" s="44">
        <v>2005</v>
      </c>
      <c r="F204" s="45">
        <v>8</v>
      </c>
      <c r="G204" s="45">
        <v>5</v>
      </c>
      <c r="H204" s="45" t="s">
        <v>23</v>
      </c>
      <c r="I204" s="45">
        <v>167</v>
      </c>
      <c r="J204" s="45">
        <v>68182</v>
      </c>
      <c r="K204" s="45">
        <v>294876</v>
      </c>
      <c r="L204" s="45">
        <v>477789</v>
      </c>
      <c r="M204" s="45">
        <v>176015</v>
      </c>
      <c r="N204" s="45">
        <v>154717</v>
      </c>
      <c r="O204" s="27">
        <v>200</v>
      </c>
      <c r="P204" s="22">
        <f t="shared" si="15"/>
        <v>12.078324497661379</v>
      </c>
      <c r="Q204" s="22">
        <f t="shared" si="16"/>
        <v>11.949352920633572</v>
      </c>
      <c r="R204" s="22">
        <f t="shared" si="17"/>
        <v>5.1179938124167554</v>
      </c>
      <c r="S204" s="62">
        <f t="shared" si="18"/>
        <v>408.27544910179643</v>
      </c>
      <c r="T204" s="68">
        <f>推定結果!$B$19*EXP(推定結果!$B$17)*鉄鋼業!N204^推定結果!$B$18*鉄鋼業!I204^(推定結果!$B$19-1)</f>
        <v>924.20307428792125</v>
      </c>
      <c r="U204" s="56">
        <f>推定結果!$B$19*鉄鋼業!M204/鉄鋼業!I204</f>
        <v>770.05755258527211</v>
      </c>
      <c r="V204" s="72">
        <f t="shared" si="19"/>
        <v>0.38736471323466748</v>
      </c>
      <c r="W204" s="72"/>
      <c r="X204">
        <v>8202</v>
      </c>
      <c r="Y204" t="s">
        <v>48</v>
      </c>
      <c r="Z204" s="56">
        <v>924.20307428792125</v>
      </c>
      <c r="AA204" s="45">
        <v>477789</v>
      </c>
    </row>
    <row r="205" spans="1:27" x14ac:dyDescent="0.15">
      <c r="A205" s="40">
        <v>6203</v>
      </c>
      <c r="B205" s="41" t="s">
        <v>42</v>
      </c>
      <c r="C205" s="42">
        <v>23</v>
      </c>
      <c r="D205" s="43" t="s">
        <v>22</v>
      </c>
      <c r="E205" s="44">
        <v>2005</v>
      </c>
      <c r="F205" s="45">
        <v>5</v>
      </c>
      <c r="G205" s="45">
        <v>5</v>
      </c>
      <c r="H205" s="45" t="s">
        <v>23</v>
      </c>
      <c r="I205" s="45">
        <v>195</v>
      </c>
      <c r="J205" s="45">
        <v>76746</v>
      </c>
      <c r="K205" s="45">
        <v>307969</v>
      </c>
      <c r="L205" s="45">
        <v>477376</v>
      </c>
      <c r="M205" s="45">
        <v>165171</v>
      </c>
      <c r="N205" s="45">
        <v>259084</v>
      </c>
      <c r="O205" s="27">
        <v>201</v>
      </c>
      <c r="P205" s="22">
        <f t="shared" si="15"/>
        <v>12.014736579865035</v>
      </c>
      <c r="Q205" s="22">
        <f t="shared" si="16"/>
        <v>12.464907612424234</v>
      </c>
      <c r="R205" s="22">
        <f t="shared" si="17"/>
        <v>5.2729995585637468</v>
      </c>
      <c r="S205" s="62">
        <f t="shared" si="18"/>
        <v>393.56923076923078</v>
      </c>
      <c r="T205" s="68">
        <f>推定結果!$B$19*EXP(推定結果!$B$17)*鉄鋼業!N205^推定結果!$B$18*鉄鋼業!I205^(推定結果!$B$19-1)</f>
        <v>1097.0197957838998</v>
      </c>
      <c r="U205" s="56">
        <f>推定結果!$B$19*鉄鋼業!M205/鉄鋼業!I205</f>
        <v>618.8553683876404</v>
      </c>
      <c r="V205" s="72">
        <f t="shared" si="19"/>
        <v>0.46464573078809235</v>
      </c>
      <c r="W205" s="72"/>
      <c r="X205">
        <v>27207</v>
      </c>
      <c r="Y205" t="s">
        <v>211</v>
      </c>
      <c r="Z205" s="56">
        <v>922.84474806224546</v>
      </c>
      <c r="AA205" s="45">
        <v>810896</v>
      </c>
    </row>
    <row r="206" spans="1:27" x14ac:dyDescent="0.15">
      <c r="A206" s="40">
        <v>23225</v>
      </c>
      <c r="B206" s="41" t="s">
        <v>181</v>
      </c>
      <c r="C206" s="42">
        <v>23</v>
      </c>
      <c r="D206" s="43" t="s">
        <v>22</v>
      </c>
      <c r="E206" s="44">
        <v>2005</v>
      </c>
      <c r="F206" s="45">
        <v>5</v>
      </c>
      <c r="G206" s="45">
        <v>4</v>
      </c>
      <c r="H206" s="45" t="s">
        <v>23</v>
      </c>
      <c r="I206" s="45">
        <v>100</v>
      </c>
      <c r="J206" s="45">
        <v>53955</v>
      </c>
      <c r="K206" s="45">
        <v>335617</v>
      </c>
      <c r="L206" s="45">
        <v>453835</v>
      </c>
      <c r="M206" s="45">
        <v>114122</v>
      </c>
      <c r="N206" s="45">
        <v>159985</v>
      </c>
      <c r="O206" s="27">
        <v>202</v>
      </c>
      <c r="P206" s="22">
        <f t="shared" si="15"/>
        <v>11.645023330585715</v>
      </c>
      <c r="Q206" s="22">
        <f t="shared" si="16"/>
        <v>11.982835339821158</v>
      </c>
      <c r="R206" s="22">
        <f t="shared" si="17"/>
        <v>4.6051701859880918</v>
      </c>
      <c r="S206" s="62">
        <f t="shared" si="18"/>
        <v>539.54999999999995</v>
      </c>
      <c r="T206" s="68">
        <f>推定結果!$B$19*EXP(推定結果!$B$17)*鉄鋼業!N206^推定結果!$B$18*鉄鋼業!I206^(推定結果!$B$19-1)</f>
        <v>1075.9101693223915</v>
      </c>
      <c r="U206" s="56">
        <f>推定結果!$B$19*鉄鋼業!M206/鉄鋼業!I206</f>
        <v>833.79512193249354</v>
      </c>
      <c r="V206" s="72">
        <f t="shared" si="19"/>
        <v>0.47278351238148647</v>
      </c>
      <c r="W206" s="72"/>
      <c r="X206">
        <v>15205</v>
      </c>
      <c r="Y206" t="s">
        <v>120</v>
      </c>
      <c r="Z206" s="56">
        <v>920.16864430074338</v>
      </c>
      <c r="AA206" s="45">
        <v>638739</v>
      </c>
    </row>
    <row r="207" spans="1:27" x14ac:dyDescent="0.15">
      <c r="A207" s="40">
        <v>27107</v>
      </c>
      <c r="B207" s="41" t="s">
        <v>197</v>
      </c>
      <c r="C207" s="42">
        <v>23</v>
      </c>
      <c r="D207" s="43" t="s">
        <v>22</v>
      </c>
      <c r="E207" s="44">
        <v>2005</v>
      </c>
      <c r="F207" s="45">
        <v>11</v>
      </c>
      <c r="G207" s="45">
        <v>4</v>
      </c>
      <c r="H207" s="45" t="s">
        <v>23</v>
      </c>
      <c r="I207" s="45">
        <v>96</v>
      </c>
      <c r="J207" s="45">
        <v>37532</v>
      </c>
      <c r="K207" s="45">
        <v>281069</v>
      </c>
      <c r="L207" s="45">
        <v>452755</v>
      </c>
      <c r="M207" s="45">
        <v>163510</v>
      </c>
      <c r="N207" s="45">
        <v>126499</v>
      </c>
      <c r="O207" s="27">
        <v>203</v>
      </c>
      <c r="P207" s="22">
        <f t="shared" si="15"/>
        <v>12.004629429528633</v>
      </c>
      <c r="Q207" s="22">
        <f t="shared" si="16"/>
        <v>11.747989681980126</v>
      </c>
      <c r="R207" s="22">
        <f t="shared" si="17"/>
        <v>4.5643481914678361</v>
      </c>
      <c r="S207" s="62">
        <f t="shared" si="18"/>
        <v>390.95833333333331</v>
      </c>
      <c r="T207" s="68">
        <f>推定結果!$B$19*EXP(推定結果!$B$17)*鉄鋼業!N207^推定結果!$B$18*鉄鋼業!I207^(推定結果!$B$19-1)</f>
        <v>987.14085032356559</v>
      </c>
      <c r="U207" s="56">
        <f>推定結果!$B$19*鉄鋼業!M207/鉄鋼業!I207</f>
        <v>1244.4087649180813</v>
      </c>
      <c r="V207" s="72">
        <f t="shared" si="19"/>
        <v>0.22953947770778546</v>
      </c>
      <c r="W207" s="72"/>
      <c r="X207">
        <v>10201</v>
      </c>
      <c r="Y207" t="s">
        <v>67</v>
      </c>
      <c r="Z207" s="56">
        <v>915.89937888860095</v>
      </c>
      <c r="AA207" s="45">
        <v>1272322</v>
      </c>
    </row>
    <row r="208" spans="1:27" x14ac:dyDescent="0.15">
      <c r="A208" s="40">
        <v>12212</v>
      </c>
      <c r="B208" s="41" t="s">
        <v>90</v>
      </c>
      <c r="C208" s="42">
        <v>23</v>
      </c>
      <c r="D208" s="43" t="s">
        <v>22</v>
      </c>
      <c r="E208" s="44">
        <v>2005</v>
      </c>
      <c r="F208" s="45">
        <v>6</v>
      </c>
      <c r="G208" s="45">
        <v>4</v>
      </c>
      <c r="H208" s="45" t="s">
        <v>23</v>
      </c>
      <c r="I208" s="45">
        <v>122</v>
      </c>
      <c r="J208" s="45">
        <v>55520</v>
      </c>
      <c r="K208" s="45">
        <v>314175</v>
      </c>
      <c r="L208" s="45">
        <v>443011</v>
      </c>
      <c r="M208" s="45">
        <v>123062</v>
      </c>
      <c r="N208" s="45">
        <v>111058</v>
      </c>
      <c r="O208" s="27">
        <v>204</v>
      </c>
      <c r="P208" s="22">
        <f t="shared" si="15"/>
        <v>11.720443572397098</v>
      </c>
      <c r="Q208" s="22">
        <f t="shared" si="16"/>
        <v>11.617807866349636</v>
      </c>
      <c r="R208" s="22">
        <f t="shared" si="17"/>
        <v>4.8040210447332568</v>
      </c>
      <c r="S208" s="62">
        <f t="shared" si="18"/>
        <v>455.08196721311475</v>
      </c>
      <c r="T208" s="68">
        <f>推定結果!$B$19*EXP(推定結果!$B$17)*鉄鋼業!N208^推定結果!$B$18*鉄鋼業!I208^(推定結果!$B$19-1)</f>
        <v>876.92387581373998</v>
      </c>
      <c r="U208" s="56">
        <f>推定結果!$B$19*鉄鋼業!M208/鉄鋼業!I208</f>
        <v>736.97730509897599</v>
      </c>
      <c r="V208" s="72">
        <f t="shared" si="19"/>
        <v>0.45115470250767903</v>
      </c>
      <c r="W208" s="72"/>
      <c r="X208">
        <v>34103</v>
      </c>
      <c r="Y208" t="s">
        <v>251</v>
      </c>
      <c r="Z208" s="56">
        <v>910.71178439361074</v>
      </c>
      <c r="AA208" s="45">
        <v>244608</v>
      </c>
    </row>
    <row r="209" spans="1:27" x14ac:dyDescent="0.15">
      <c r="A209" s="40">
        <v>17206</v>
      </c>
      <c r="B209" s="41" t="s">
        <v>130</v>
      </c>
      <c r="C209" s="42">
        <v>23</v>
      </c>
      <c r="D209" s="43" t="s">
        <v>22</v>
      </c>
      <c r="E209" s="44">
        <v>2005</v>
      </c>
      <c r="F209" s="45">
        <v>6</v>
      </c>
      <c r="G209" s="45">
        <v>3</v>
      </c>
      <c r="H209" s="45" t="s">
        <v>23</v>
      </c>
      <c r="I209" s="45">
        <v>115</v>
      </c>
      <c r="J209" s="45">
        <v>53893</v>
      </c>
      <c r="K209" s="45">
        <v>283320</v>
      </c>
      <c r="L209" s="45">
        <v>433957</v>
      </c>
      <c r="M209" s="45">
        <v>143828</v>
      </c>
      <c r="N209" s="45">
        <v>52121</v>
      </c>
      <c r="O209" s="27">
        <v>205</v>
      </c>
      <c r="P209" s="22">
        <f t="shared" si="15"/>
        <v>11.876373420196382</v>
      </c>
      <c r="Q209" s="22">
        <f t="shared" si="16"/>
        <v>10.861323217547433</v>
      </c>
      <c r="R209" s="22">
        <f t="shared" si="17"/>
        <v>4.7449321283632502</v>
      </c>
      <c r="S209" s="62">
        <f t="shared" si="18"/>
        <v>468.63478260869567</v>
      </c>
      <c r="T209" s="68">
        <f>推定結果!$B$19*EXP(推定結果!$B$17)*鉄鋼業!N209^推定結果!$B$18*鉄鋼業!I209^(推定結果!$B$19-1)</f>
        <v>651.67054010534866</v>
      </c>
      <c r="U209" s="56">
        <f>推定結果!$B$19*鉄鋼業!M209/鉄鋼業!I209</f>
        <v>913.76722544299787</v>
      </c>
      <c r="V209" s="72">
        <f t="shared" si="19"/>
        <v>0.37470450816252748</v>
      </c>
      <c r="W209" s="72"/>
      <c r="X209">
        <v>14108</v>
      </c>
      <c r="Y209" t="s">
        <v>106</v>
      </c>
      <c r="Z209" s="56">
        <v>908.18413314540726</v>
      </c>
      <c r="AA209" s="45">
        <v>1885991</v>
      </c>
    </row>
    <row r="210" spans="1:27" x14ac:dyDescent="0.15">
      <c r="A210" s="40">
        <v>40109</v>
      </c>
      <c r="B210" s="41" t="s">
        <v>274</v>
      </c>
      <c r="C210" s="42">
        <v>23</v>
      </c>
      <c r="D210" s="43" t="s">
        <v>22</v>
      </c>
      <c r="E210" s="44">
        <v>2005</v>
      </c>
      <c r="F210" s="45">
        <v>9</v>
      </c>
      <c r="G210" s="45">
        <v>5</v>
      </c>
      <c r="H210" s="45" t="s">
        <v>23</v>
      </c>
      <c r="I210" s="45">
        <v>155</v>
      </c>
      <c r="J210" s="45">
        <v>63601</v>
      </c>
      <c r="K210" s="45">
        <v>277122</v>
      </c>
      <c r="L210" s="45">
        <v>433022</v>
      </c>
      <c r="M210" s="45">
        <v>150081</v>
      </c>
      <c r="N210" s="45">
        <v>132390</v>
      </c>
      <c r="O210" s="27">
        <v>206</v>
      </c>
      <c r="P210" s="22">
        <f t="shared" si="15"/>
        <v>11.91893042733086</v>
      </c>
      <c r="Q210" s="22">
        <f t="shared" si="16"/>
        <v>11.793507390931703</v>
      </c>
      <c r="R210" s="22">
        <f t="shared" si="17"/>
        <v>5.0434251169192468</v>
      </c>
      <c r="S210" s="62">
        <f t="shared" si="18"/>
        <v>410.3290322580645</v>
      </c>
      <c r="T210" s="68">
        <f>推定結果!$B$19*EXP(推定結果!$B$17)*鉄鋼業!N210^推定結果!$B$18*鉄鋼業!I210^(推定結果!$B$19-1)</f>
        <v>884.10764119974101</v>
      </c>
      <c r="U210" s="56">
        <f>推定結果!$B$19*鉄鋼業!M210/鉄鋼業!I210</f>
        <v>707.43084618979094</v>
      </c>
      <c r="V210" s="72">
        <f t="shared" si="19"/>
        <v>0.42377782664028091</v>
      </c>
      <c r="W210" s="72"/>
      <c r="X210">
        <v>17203</v>
      </c>
      <c r="Y210" t="s">
        <v>129</v>
      </c>
      <c r="Z210" s="56">
        <v>907.33385454698123</v>
      </c>
      <c r="AA210" s="45">
        <v>367516</v>
      </c>
    </row>
    <row r="211" spans="1:27" x14ac:dyDescent="0.15">
      <c r="A211" s="40">
        <v>33208</v>
      </c>
      <c r="B211" s="41" t="s">
        <v>250</v>
      </c>
      <c r="C211" s="42">
        <v>23</v>
      </c>
      <c r="D211" s="43" t="s">
        <v>22</v>
      </c>
      <c r="E211" s="44">
        <v>2005</v>
      </c>
      <c r="F211" s="45">
        <v>5</v>
      </c>
      <c r="G211" s="45">
        <v>3</v>
      </c>
      <c r="H211" s="45" t="s">
        <v>23</v>
      </c>
      <c r="I211" s="45">
        <v>111</v>
      </c>
      <c r="J211" s="45">
        <v>31389</v>
      </c>
      <c r="K211" s="45">
        <v>329822</v>
      </c>
      <c r="L211" s="45">
        <v>431424</v>
      </c>
      <c r="M211" s="45">
        <v>96841</v>
      </c>
      <c r="N211" s="45">
        <v>149623</v>
      </c>
      <c r="O211" s="27">
        <v>207</v>
      </c>
      <c r="P211" s="22">
        <f t="shared" si="15"/>
        <v>11.48082573731012</v>
      </c>
      <c r="Q211" s="22">
        <f t="shared" si="16"/>
        <v>11.91587407602073</v>
      </c>
      <c r="R211" s="22">
        <f t="shared" si="17"/>
        <v>4.7095302013123339</v>
      </c>
      <c r="S211" s="62">
        <f t="shared" si="18"/>
        <v>282.7837837837838</v>
      </c>
      <c r="T211" s="68">
        <f>推定結果!$B$19*EXP(推定結果!$B$17)*鉄鋼業!N211^推定結果!$B$18*鉄鋼業!I211^(推定結果!$B$19-1)</f>
        <v>1017.518075743155</v>
      </c>
      <c r="U211" s="56">
        <f>推定結果!$B$19*鉄鋼業!M211/鉄鋼業!I211</f>
        <v>637.42084615203646</v>
      </c>
      <c r="V211" s="72">
        <f t="shared" si="19"/>
        <v>0.32412924277940131</v>
      </c>
      <c r="W211" s="72"/>
      <c r="X211">
        <v>21202</v>
      </c>
      <c r="Y211" t="s">
        <v>142</v>
      </c>
      <c r="Z211" s="56">
        <v>907.03415484838627</v>
      </c>
      <c r="AA211" s="45">
        <v>286291</v>
      </c>
    </row>
    <row r="212" spans="1:27" x14ac:dyDescent="0.15">
      <c r="A212" s="40">
        <v>40203</v>
      </c>
      <c r="B212" s="41" t="s">
        <v>277</v>
      </c>
      <c r="C212" s="42">
        <v>23</v>
      </c>
      <c r="D212" s="43" t="s">
        <v>22</v>
      </c>
      <c r="E212" s="44">
        <v>2005</v>
      </c>
      <c r="F212" s="45">
        <v>7</v>
      </c>
      <c r="G212" s="45">
        <v>7</v>
      </c>
      <c r="H212" s="45" t="s">
        <v>23</v>
      </c>
      <c r="I212" s="45">
        <v>173</v>
      </c>
      <c r="J212" s="45">
        <v>66063</v>
      </c>
      <c r="K212" s="45">
        <v>289665</v>
      </c>
      <c r="L212" s="45">
        <v>429430</v>
      </c>
      <c r="M212" s="45">
        <v>133631</v>
      </c>
      <c r="N212" s="45">
        <v>198796</v>
      </c>
      <c r="O212" s="27">
        <v>208</v>
      </c>
      <c r="P212" s="22">
        <f t="shared" si="15"/>
        <v>11.802837549096655</v>
      </c>
      <c r="Q212" s="22">
        <f t="shared" si="16"/>
        <v>12.200034452277841</v>
      </c>
      <c r="R212" s="22">
        <f t="shared" si="17"/>
        <v>5.1532915944977793</v>
      </c>
      <c r="S212" s="62">
        <f t="shared" si="18"/>
        <v>381.8670520231214</v>
      </c>
      <c r="T212" s="68">
        <f>推定結果!$B$19*EXP(推定結果!$B$17)*鉄鋼業!N212^推定結果!$B$18*鉄鋼業!I212^(推定結果!$B$19-1)</f>
        <v>1015.4401460413146</v>
      </c>
      <c r="U212" s="56">
        <f>推定結果!$B$19*鉄鋼業!M212/鉄鋼業!I212</f>
        <v>564.35332889850781</v>
      </c>
      <c r="V212" s="72">
        <f t="shared" si="19"/>
        <v>0.49436882160576512</v>
      </c>
      <c r="W212" s="72"/>
      <c r="X212">
        <v>27223</v>
      </c>
      <c r="Y212" t="s">
        <v>225</v>
      </c>
      <c r="Z212" s="56">
        <v>905.19396437249895</v>
      </c>
      <c r="AA212" s="45">
        <v>1188524</v>
      </c>
    </row>
    <row r="213" spans="1:27" x14ac:dyDescent="0.15">
      <c r="A213" s="40">
        <v>3204</v>
      </c>
      <c r="B213" s="41" t="s">
        <v>33</v>
      </c>
      <c r="C213" s="42">
        <v>23</v>
      </c>
      <c r="D213" s="43" t="s">
        <v>22</v>
      </c>
      <c r="E213" s="44">
        <v>2005</v>
      </c>
      <c r="F213" s="45">
        <v>20</v>
      </c>
      <c r="G213" s="45">
        <v>11</v>
      </c>
      <c r="H213" s="45" t="s">
        <v>23</v>
      </c>
      <c r="I213" s="45">
        <v>388</v>
      </c>
      <c r="J213" s="45">
        <v>109766</v>
      </c>
      <c r="K213" s="45">
        <v>152401</v>
      </c>
      <c r="L213" s="45">
        <v>429289</v>
      </c>
      <c r="M213" s="45">
        <v>264293</v>
      </c>
      <c r="N213" s="45">
        <v>114005</v>
      </c>
      <c r="O213" s="27">
        <v>209</v>
      </c>
      <c r="P213" s="22">
        <f t="shared" si="15"/>
        <v>12.484813615186784</v>
      </c>
      <c r="Q213" s="22">
        <f t="shared" si="16"/>
        <v>11.643997586063948</v>
      </c>
      <c r="R213" s="22">
        <f t="shared" si="17"/>
        <v>5.9610053396232736</v>
      </c>
      <c r="S213" s="62">
        <f t="shared" si="18"/>
        <v>282.90206185567013</v>
      </c>
      <c r="T213" s="68">
        <f>推定結果!$B$19*EXP(推定結果!$B$17)*鉄鋼業!N213^推定結果!$B$18*鉄鋼業!I213^(推定結果!$B$19-1)</f>
        <v>649.09420536977245</v>
      </c>
      <c r="U213" s="56">
        <f>推定結果!$B$19*鉄鋼業!M213/鉄鋼業!I213</f>
        <v>497.67280647773151</v>
      </c>
      <c r="V213" s="72">
        <f t="shared" si="19"/>
        <v>0.41531936146625148</v>
      </c>
      <c r="W213" s="72"/>
      <c r="X213">
        <v>4211</v>
      </c>
      <c r="Y213" t="s">
        <v>39</v>
      </c>
      <c r="Z213" s="56">
        <v>903.585162189014</v>
      </c>
      <c r="AA213" s="45">
        <v>1729412</v>
      </c>
    </row>
    <row r="214" spans="1:27" x14ac:dyDescent="0.15">
      <c r="A214" s="40">
        <v>8226</v>
      </c>
      <c r="B214" s="41" t="s">
        <v>54</v>
      </c>
      <c r="C214" s="42">
        <v>23</v>
      </c>
      <c r="D214" s="43" t="s">
        <v>22</v>
      </c>
      <c r="E214" s="44">
        <v>2005</v>
      </c>
      <c r="F214" s="45">
        <v>3</v>
      </c>
      <c r="G214" s="45">
        <v>3</v>
      </c>
      <c r="H214" s="45" t="s">
        <v>23</v>
      </c>
      <c r="I214" s="45">
        <v>117</v>
      </c>
      <c r="J214" s="45">
        <v>58982</v>
      </c>
      <c r="K214" s="45">
        <v>334804</v>
      </c>
      <c r="L214" s="45">
        <v>424994</v>
      </c>
      <c r="M214" s="45">
        <v>87697</v>
      </c>
      <c r="N214" s="45">
        <v>49415</v>
      </c>
      <c r="O214" s="27">
        <v>210</v>
      </c>
      <c r="P214" s="22">
        <f t="shared" si="15"/>
        <v>11.381642970249528</v>
      </c>
      <c r="Q214" s="22">
        <f t="shared" si="16"/>
        <v>10.808009300810284</v>
      </c>
      <c r="R214" s="22">
        <f t="shared" si="17"/>
        <v>4.7621739347977563</v>
      </c>
      <c r="S214" s="62">
        <f t="shared" si="18"/>
        <v>504.11965811965814</v>
      </c>
      <c r="T214" s="68">
        <f>推定結果!$B$19*EXP(推定結果!$B$17)*鉄鋼業!N214^推定結果!$B$18*鉄鋼業!I214^(推定結果!$B$19-1)</f>
        <v>634.50789503030774</v>
      </c>
      <c r="U214" s="56">
        <f>推定結果!$B$19*鉄鋼業!M214/鉄鋼業!I214</f>
        <v>547.63204236307524</v>
      </c>
      <c r="V214" s="72">
        <f t="shared" si="19"/>
        <v>0.67256576621777253</v>
      </c>
      <c r="W214" s="72"/>
      <c r="X214">
        <v>40204</v>
      </c>
      <c r="Y214" t="s">
        <v>278</v>
      </c>
      <c r="Z214" s="56">
        <v>896.18533681599786</v>
      </c>
      <c r="AA214" s="45">
        <v>1200996</v>
      </c>
    </row>
    <row r="215" spans="1:27" x14ac:dyDescent="0.15">
      <c r="A215" s="40">
        <v>27118</v>
      </c>
      <c r="B215" s="41" t="s">
        <v>201</v>
      </c>
      <c r="C215" s="42">
        <v>23</v>
      </c>
      <c r="D215" s="43" t="s">
        <v>22</v>
      </c>
      <c r="E215" s="44">
        <v>2005</v>
      </c>
      <c r="F215" s="45">
        <v>5</v>
      </c>
      <c r="G215" s="45">
        <v>5</v>
      </c>
      <c r="H215" s="45" t="s">
        <v>23</v>
      </c>
      <c r="I215" s="45">
        <v>93</v>
      </c>
      <c r="J215" s="45">
        <v>49850</v>
      </c>
      <c r="K215" s="45">
        <v>342925</v>
      </c>
      <c r="L215" s="45">
        <v>423643</v>
      </c>
      <c r="M215" s="45">
        <v>76874</v>
      </c>
      <c r="N215" s="45">
        <v>64691</v>
      </c>
      <c r="O215" s="27">
        <v>211</v>
      </c>
      <c r="P215" s="22">
        <f t="shared" si="15"/>
        <v>11.249922996894131</v>
      </c>
      <c r="Q215" s="22">
        <f t="shared" si="16"/>
        <v>11.077377367258327</v>
      </c>
      <c r="R215" s="22">
        <f t="shared" si="17"/>
        <v>4.5325994931532563</v>
      </c>
      <c r="S215" s="62">
        <f t="shared" si="18"/>
        <v>536.02150537634407</v>
      </c>
      <c r="T215" s="68">
        <f>推定結果!$B$19*EXP(推定結果!$B$17)*鉄鋼業!N215^推定結果!$B$18*鉄鋼業!I215^(推定結果!$B$19-1)</f>
        <v>754.51413862854952</v>
      </c>
      <c r="U215" s="56">
        <f>推定結果!$B$19*鉄鋼業!M215/鉄鋼業!I215</f>
        <v>603.92986531710642</v>
      </c>
      <c r="V215" s="72">
        <f t="shared" si="19"/>
        <v>0.64846371985326634</v>
      </c>
      <c r="W215" s="72"/>
      <c r="X215">
        <v>42202</v>
      </c>
      <c r="Y215" t="s">
        <v>281</v>
      </c>
      <c r="Z215" s="56">
        <v>891.85912315146345</v>
      </c>
      <c r="AA215" s="45">
        <v>560333</v>
      </c>
    </row>
    <row r="216" spans="1:27" x14ac:dyDescent="0.15">
      <c r="A216" s="40">
        <v>27229</v>
      </c>
      <c r="B216" s="41" t="s">
        <v>228</v>
      </c>
      <c r="C216" s="42">
        <v>23</v>
      </c>
      <c r="D216" s="43" t="s">
        <v>22</v>
      </c>
      <c r="E216" s="44">
        <v>2005</v>
      </c>
      <c r="F216" s="45">
        <v>3</v>
      </c>
      <c r="G216" s="45">
        <v>3</v>
      </c>
      <c r="H216" s="45" t="s">
        <v>23</v>
      </c>
      <c r="I216" s="45">
        <v>114</v>
      </c>
      <c r="J216" s="45">
        <v>50739</v>
      </c>
      <c r="K216" s="45">
        <v>230611</v>
      </c>
      <c r="L216" s="45">
        <v>420866</v>
      </c>
      <c r="M216" s="45">
        <v>181617</v>
      </c>
      <c r="N216" s="45">
        <v>85631</v>
      </c>
      <c r="O216" s="27">
        <v>212</v>
      </c>
      <c r="P216" s="22">
        <f t="shared" si="15"/>
        <v>12.10965535310277</v>
      </c>
      <c r="Q216" s="22">
        <f t="shared" si="16"/>
        <v>11.357802646102229</v>
      </c>
      <c r="R216" s="22">
        <f t="shared" si="17"/>
        <v>4.7361984483944957</v>
      </c>
      <c r="S216" s="62">
        <f t="shared" si="18"/>
        <v>445.07894736842104</v>
      </c>
      <c r="T216" s="68">
        <f>推定結果!$B$19*EXP(推定結果!$B$17)*鉄鋼業!N216^推定結果!$B$18*鉄鋼業!I216^(推定結果!$B$19-1)</f>
        <v>802.05801719928706</v>
      </c>
      <c r="U216" s="56">
        <f>推定結果!$B$19*鉄鋼業!M216/鉄鋼業!I216</f>
        <v>1163.9695581245744</v>
      </c>
      <c r="V216" s="72">
        <f t="shared" si="19"/>
        <v>0.27937362691818496</v>
      </c>
      <c r="W216" s="72"/>
      <c r="X216">
        <v>14205</v>
      </c>
      <c r="Y216" t="s">
        <v>110</v>
      </c>
      <c r="Z216" s="56">
        <v>885.10313056534608</v>
      </c>
      <c r="AA216" s="45">
        <v>1884657</v>
      </c>
    </row>
    <row r="217" spans="1:27" x14ac:dyDescent="0.15">
      <c r="A217" s="40">
        <v>15208</v>
      </c>
      <c r="B217" s="41" t="s">
        <v>121</v>
      </c>
      <c r="C217" s="42">
        <v>23</v>
      </c>
      <c r="D217" s="43" t="s">
        <v>22</v>
      </c>
      <c r="E217" s="44">
        <v>2005</v>
      </c>
      <c r="F217" s="45">
        <v>8</v>
      </c>
      <c r="G217" s="45">
        <v>6</v>
      </c>
      <c r="H217" s="45" t="s">
        <v>23</v>
      </c>
      <c r="I217" s="45">
        <v>194</v>
      </c>
      <c r="J217" s="45">
        <v>81550</v>
      </c>
      <c r="K217" s="45">
        <v>173525</v>
      </c>
      <c r="L217" s="45">
        <v>412539</v>
      </c>
      <c r="M217" s="45">
        <v>228020</v>
      </c>
      <c r="N217" s="45">
        <v>109718</v>
      </c>
      <c r="O217" s="27">
        <v>213</v>
      </c>
      <c r="P217" s="22">
        <f t="shared" si="15"/>
        <v>12.337188623387711</v>
      </c>
      <c r="Q217" s="22">
        <f t="shared" si="16"/>
        <v>11.605668716668124</v>
      </c>
      <c r="R217" s="22">
        <f t="shared" si="17"/>
        <v>5.2678581590633282</v>
      </c>
      <c r="S217" s="62">
        <f t="shared" si="18"/>
        <v>420.36082474226805</v>
      </c>
      <c r="T217" s="68">
        <f>推定結果!$B$19*EXP(推定結果!$B$17)*鉄鋼業!N217^推定結果!$B$18*鉄鋼業!I217^(推定結果!$B$19-1)</f>
        <v>770.04665176736455</v>
      </c>
      <c r="U217" s="56">
        <f>推定結果!$B$19*鉄鋼業!M217/鉄鋼業!I217</f>
        <v>858.73900052632757</v>
      </c>
      <c r="V217" s="72">
        <f t="shared" si="19"/>
        <v>0.35764406630997281</v>
      </c>
      <c r="W217" s="72"/>
      <c r="X217">
        <v>40109</v>
      </c>
      <c r="Y217" t="s">
        <v>274</v>
      </c>
      <c r="Z217" s="56">
        <v>884.10764119974101</v>
      </c>
      <c r="AA217" s="45">
        <v>433022</v>
      </c>
    </row>
    <row r="218" spans="1:27" x14ac:dyDescent="0.15">
      <c r="A218" s="40">
        <v>11221</v>
      </c>
      <c r="B218" s="41" t="s">
        <v>78</v>
      </c>
      <c r="C218" s="42">
        <v>23</v>
      </c>
      <c r="D218" s="43" t="s">
        <v>22</v>
      </c>
      <c r="E218" s="44">
        <v>2005</v>
      </c>
      <c r="F218" s="45">
        <v>4</v>
      </c>
      <c r="G218" s="45">
        <v>3</v>
      </c>
      <c r="H218" s="45" t="s">
        <v>23</v>
      </c>
      <c r="I218" s="45">
        <v>119</v>
      </c>
      <c r="J218" s="45">
        <v>55669</v>
      </c>
      <c r="K218" s="45">
        <v>208080</v>
      </c>
      <c r="L218" s="45">
        <v>405869</v>
      </c>
      <c r="M218" s="45">
        <v>188308</v>
      </c>
      <c r="N218" s="45">
        <v>75912</v>
      </c>
      <c r="O218" s="27">
        <v>214</v>
      </c>
      <c r="P218" s="22">
        <f t="shared" si="15"/>
        <v>12.14583419913841</v>
      </c>
      <c r="Q218" s="22">
        <f t="shared" si="16"/>
        <v>11.237330053653594</v>
      </c>
      <c r="R218" s="22">
        <f t="shared" si="17"/>
        <v>4.7791234931115296</v>
      </c>
      <c r="S218" s="62">
        <f t="shared" si="18"/>
        <v>467.80672268907563</v>
      </c>
      <c r="T218" s="68">
        <f>推定結果!$B$19*EXP(推定結果!$B$17)*鉄鋼業!N218^推定結果!$B$18*鉄鋼業!I218^(推定結果!$B$19-1)</f>
        <v>754.310065110099</v>
      </c>
      <c r="U218" s="56">
        <f>推定結果!$B$19*鉄鋼業!M218/鉄鋼業!I218</f>
        <v>1156.1436155886247</v>
      </c>
      <c r="V218" s="72">
        <f t="shared" si="19"/>
        <v>0.29562737642585551</v>
      </c>
      <c r="W218" s="72"/>
      <c r="X218">
        <v>38201</v>
      </c>
      <c r="Y218" t="s">
        <v>265</v>
      </c>
      <c r="Z218" s="56">
        <v>879.01404885713987</v>
      </c>
      <c r="AA218" s="45">
        <v>157252</v>
      </c>
    </row>
    <row r="219" spans="1:27" x14ac:dyDescent="0.15">
      <c r="A219" s="40">
        <v>12230</v>
      </c>
      <c r="B219" s="41" t="s">
        <v>97</v>
      </c>
      <c r="C219" s="42">
        <v>23</v>
      </c>
      <c r="D219" s="43" t="s">
        <v>22</v>
      </c>
      <c r="E219" s="44">
        <v>2005</v>
      </c>
      <c r="F219" s="45">
        <v>6</v>
      </c>
      <c r="G219" s="45">
        <v>3</v>
      </c>
      <c r="H219" s="45" t="s">
        <v>23</v>
      </c>
      <c r="I219" s="45">
        <v>88</v>
      </c>
      <c r="J219" s="45">
        <v>37651</v>
      </c>
      <c r="K219" s="45">
        <v>233747</v>
      </c>
      <c r="L219" s="45">
        <v>373361</v>
      </c>
      <c r="M219" s="45">
        <v>133030</v>
      </c>
      <c r="N219" s="45">
        <v>55253</v>
      </c>
      <c r="O219" s="27">
        <v>215</v>
      </c>
      <c r="P219" s="22">
        <f t="shared" si="15"/>
        <v>11.798329945677951</v>
      </c>
      <c r="Q219" s="22">
        <f t="shared" si="16"/>
        <v>10.919677916548416</v>
      </c>
      <c r="R219" s="22">
        <f t="shared" si="17"/>
        <v>4.4773368144782069</v>
      </c>
      <c r="S219" s="62">
        <f t="shared" si="18"/>
        <v>427.85227272727275</v>
      </c>
      <c r="T219" s="68">
        <f>推定結果!$B$19*EXP(推定結果!$B$17)*鉄鋼業!N219^推定結果!$B$18*鉄鋼業!I219^(推定結果!$B$19-1)</f>
        <v>717.48621161812468</v>
      </c>
      <c r="U219" s="56">
        <f>推定結果!$B$19*鉄鋼業!M219/鉄鋼業!I219</f>
        <v>1104.4775554259277</v>
      </c>
      <c r="V219" s="72">
        <f t="shared" si="19"/>
        <v>0.28302638502593402</v>
      </c>
      <c r="W219" s="72"/>
      <c r="X219">
        <v>12212</v>
      </c>
      <c r="Y219" t="s">
        <v>90</v>
      </c>
      <c r="Z219" s="56">
        <v>876.92387581373998</v>
      </c>
      <c r="AA219" s="45">
        <v>443011</v>
      </c>
    </row>
    <row r="220" spans="1:27" x14ac:dyDescent="0.15">
      <c r="A220" s="40">
        <v>22213</v>
      </c>
      <c r="B220" s="41" t="s">
        <v>157</v>
      </c>
      <c r="C220" s="42">
        <v>23</v>
      </c>
      <c r="D220" s="43" t="s">
        <v>22</v>
      </c>
      <c r="E220" s="44">
        <v>2005</v>
      </c>
      <c r="F220" s="45">
        <v>7</v>
      </c>
      <c r="G220" s="45">
        <v>6</v>
      </c>
      <c r="H220" s="45" t="s">
        <v>23</v>
      </c>
      <c r="I220" s="45">
        <v>104</v>
      </c>
      <c r="J220" s="45">
        <v>47786</v>
      </c>
      <c r="K220" s="45">
        <v>215635</v>
      </c>
      <c r="L220" s="45">
        <v>367569</v>
      </c>
      <c r="M220" s="45">
        <v>144704</v>
      </c>
      <c r="N220" s="45">
        <v>83958</v>
      </c>
      <c r="O220" s="27">
        <v>216</v>
      </c>
      <c r="P220" s="22">
        <f t="shared" si="15"/>
        <v>11.882445555637641</v>
      </c>
      <c r="Q220" s="22">
        <f t="shared" si="16"/>
        <v>11.338071952783768</v>
      </c>
      <c r="R220" s="22">
        <f t="shared" si="17"/>
        <v>4.6443908991413725</v>
      </c>
      <c r="S220" s="62">
        <f t="shared" si="18"/>
        <v>459.48076923076923</v>
      </c>
      <c r="T220" s="68">
        <f>推定結果!$B$19*EXP(推定結果!$B$17)*鉄鋼業!N220^推定結果!$B$18*鉄鋼業!I220^(推定結果!$B$19-1)</f>
        <v>815.46122197927036</v>
      </c>
      <c r="U220" s="56">
        <f>推定結果!$B$19*鉄鋼業!M220/鉄鋼業!I220</f>
        <v>1016.5697280450842</v>
      </c>
      <c r="V220" s="72">
        <f t="shared" si="19"/>
        <v>0.33023275099513488</v>
      </c>
      <c r="W220" s="72"/>
      <c r="X220">
        <v>22211</v>
      </c>
      <c r="Y220" t="s">
        <v>156</v>
      </c>
      <c r="Z220" s="56">
        <v>871.12358162705152</v>
      </c>
      <c r="AA220" s="45">
        <v>1706520</v>
      </c>
    </row>
    <row r="221" spans="1:27" x14ac:dyDescent="0.15">
      <c r="A221" s="40">
        <v>17203</v>
      </c>
      <c r="B221" s="41" t="s">
        <v>129</v>
      </c>
      <c r="C221" s="42">
        <v>23</v>
      </c>
      <c r="D221" s="43" t="s">
        <v>22</v>
      </c>
      <c r="E221" s="44">
        <v>2005</v>
      </c>
      <c r="F221" s="45">
        <v>8</v>
      </c>
      <c r="G221" s="45">
        <v>3</v>
      </c>
      <c r="H221" s="45" t="s">
        <v>23</v>
      </c>
      <c r="I221" s="45">
        <v>88</v>
      </c>
      <c r="J221" s="45">
        <v>34418</v>
      </c>
      <c r="K221" s="45">
        <v>268687</v>
      </c>
      <c r="L221" s="45">
        <v>367516</v>
      </c>
      <c r="M221" s="45">
        <v>94122</v>
      </c>
      <c r="N221" s="45">
        <v>97482</v>
      </c>
      <c r="O221" s="27">
        <v>217</v>
      </c>
      <c r="P221" s="22">
        <f t="shared" si="15"/>
        <v>11.452347092084295</v>
      </c>
      <c r="Q221" s="22">
        <f t="shared" si="16"/>
        <v>11.487423024557806</v>
      </c>
      <c r="R221" s="22">
        <f t="shared" si="17"/>
        <v>4.4773368144782069</v>
      </c>
      <c r="S221" s="62">
        <f t="shared" si="18"/>
        <v>391.11363636363637</v>
      </c>
      <c r="T221" s="68">
        <f>推定結果!$B$19*EXP(推定結果!$B$17)*鉄鋼業!N221^推定結果!$B$18*鉄鋼業!I221^(推定結果!$B$19-1)</f>
        <v>907.33385454698123</v>
      </c>
      <c r="U221" s="56">
        <f>推定結果!$B$19*鉄鋼業!M221/鉄鋼業!I221</f>
        <v>781.44506105238804</v>
      </c>
      <c r="V221" s="72">
        <f t="shared" si="19"/>
        <v>0.36567433756188777</v>
      </c>
      <c r="W221" s="72"/>
      <c r="X221">
        <v>40107</v>
      </c>
      <c r="Y221" t="s">
        <v>272</v>
      </c>
      <c r="Z221" s="56">
        <v>867.0956288905702</v>
      </c>
      <c r="AA221" s="45">
        <v>857103</v>
      </c>
    </row>
    <row r="222" spans="1:27" x14ac:dyDescent="0.15">
      <c r="A222" s="40">
        <v>20202</v>
      </c>
      <c r="B222" s="41" t="s">
        <v>136</v>
      </c>
      <c r="C222" s="42">
        <v>23</v>
      </c>
      <c r="D222" s="43" t="s">
        <v>22</v>
      </c>
      <c r="E222" s="44">
        <v>2005</v>
      </c>
      <c r="F222" s="45">
        <v>6</v>
      </c>
      <c r="G222" s="45">
        <v>5</v>
      </c>
      <c r="H222" s="45" t="s">
        <v>23</v>
      </c>
      <c r="I222" s="45">
        <v>87</v>
      </c>
      <c r="J222" s="45">
        <v>37995</v>
      </c>
      <c r="K222" s="45">
        <v>255075</v>
      </c>
      <c r="L222" s="45">
        <v>362637</v>
      </c>
      <c r="M222" s="45">
        <v>102439</v>
      </c>
      <c r="N222" s="45">
        <v>179164</v>
      </c>
      <c r="O222" s="27">
        <v>218</v>
      </c>
      <c r="P222" s="22">
        <f t="shared" si="15"/>
        <v>11.537022778454023</v>
      </c>
      <c r="Q222" s="22">
        <f t="shared" si="16"/>
        <v>12.096056866484151</v>
      </c>
      <c r="R222" s="22">
        <f t="shared" si="17"/>
        <v>4.4659081186545837</v>
      </c>
      <c r="S222" s="62">
        <f t="shared" si="18"/>
        <v>436.72413793103448</v>
      </c>
      <c r="T222" s="68">
        <f>推定結果!$B$19*EXP(推定結果!$B$17)*鉄鋼業!N222^推定結果!$B$18*鉄鋼業!I222^(推定結果!$B$19-1)</f>
        <v>1170.5780544941053</v>
      </c>
      <c r="U222" s="56">
        <f>推定結果!$B$19*鉄鋼業!M222/鉄鋼業!I222</f>
        <v>860.2725264134823</v>
      </c>
      <c r="V222" s="72">
        <f t="shared" si="19"/>
        <v>0.37090365973896661</v>
      </c>
      <c r="W222" s="72"/>
      <c r="X222">
        <v>34208</v>
      </c>
      <c r="Y222" t="s">
        <v>255</v>
      </c>
      <c r="Z222" s="56">
        <v>860.37270065150847</v>
      </c>
      <c r="AA222" s="45">
        <v>703671</v>
      </c>
    </row>
    <row r="223" spans="1:27" x14ac:dyDescent="0.15">
      <c r="A223" s="40">
        <v>3205</v>
      </c>
      <c r="B223" s="41" t="s">
        <v>34</v>
      </c>
      <c r="C223" s="42">
        <v>23</v>
      </c>
      <c r="D223" s="43" t="s">
        <v>22</v>
      </c>
      <c r="E223" s="44">
        <v>2005</v>
      </c>
      <c r="F223" s="45">
        <v>4</v>
      </c>
      <c r="G223" s="45">
        <v>4</v>
      </c>
      <c r="H223" s="45" t="s">
        <v>23</v>
      </c>
      <c r="I223" s="45">
        <v>115</v>
      </c>
      <c r="J223" s="45">
        <v>35680</v>
      </c>
      <c r="K223" s="45">
        <v>241558</v>
      </c>
      <c r="L223" s="45">
        <v>354389</v>
      </c>
      <c r="M223" s="45">
        <v>107627</v>
      </c>
      <c r="N223" s="45">
        <v>148552</v>
      </c>
      <c r="O223" s="27">
        <v>219</v>
      </c>
      <c r="P223" s="22">
        <f t="shared" si="15"/>
        <v>11.586426824600343</v>
      </c>
      <c r="Q223" s="22">
        <f t="shared" si="16"/>
        <v>11.908690344280432</v>
      </c>
      <c r="R223" s="22">
        <f t="shared" si="17"/>
        <v>4.7449321283632502</v>
      </c>
      <c r="S223" s="62">
        <f t="shared" si="18"/>
        <v>310.26086956521738</v>
      </c>
      <c r="T223" s="68">
        <f>推定結果!$B$19*EXP(推定結果!$B$17)*鉄鋼業!N223^推定結果!$B$18*鉄鋼業!I223^(推定結果!$B$19-1)</f>
        <v>1004.8711646431213</v>
      </c>
      <c r="U223" s="56">
        <f>推定結果!$B$19*鉄鋼業!M223/鉄鋼業!I223</f>
        <v>683.77523968040668</v>
      </c>
      <c r="V223" s="72">
        <f t="shared" si="19"/>
        <v>0.33151532607988704</v>
      </c>
      <c r="W223" s="72"/>
      <c r="X223">
        <v>44203</v>
      </c>
      <c r="Y223" t="s">
        <v>288</v>
      </c>
      <c r="Z223" s="56">
        <v>858.75485207766349</v>
      </c>
      <c r="AA223" s="45">
        <v>621750</v>
      </c>
    </row>
    <row r="224" spans="1:27" x14ac:dyDescent="0.15">
      <c r="A224" s="40">
        <v>27203</v>
      </c>
      <c r="B224" s="41" t="s">
        <v>209</v>
      </c>
      <c r="C224" s="42">
        <v>23</v>
      </c>
      <c r="D224" s="43" t="s">
        <v>22</v>
      </c>
      <c r="E224" s="44">
        <v>2005</v>
      </c>
      <c r="F224" s="45">
        <v>9</v>
      </c>
      <c r="G224" s="45">
        <v>4</v>
      </c>
      <c r="H224" s="45" t="s">
        <v>23</v>
      </c>
      <c r="I224" s="45">
        <v>120</v>
      </c>
      <c r="J224" s="45">
        <v>51522</v>
      </c>
      <c r="K224" s="45">
        <v>238352</v>
      </c>
      <c r="L224" s="45">
        <v>348844</v>
      </c>
      <c r="M224" s="45">
        <v>105223</v>
      </c>
      <c r="N224" s="45">
        <v>61094</v>
      </c>
      <c r="O224" s="27">
        <v>220</v>
      </c>
      <c r="P224" s="22">
        <f t="shared" si="15"/>
        <v>11.56383718656814</v>
      </c>
      <c r="Q224" s="22">
        <f t="shared" si="16"/>
        <v>11.020168940665116</v>
      </c>
      <c r="R224" s="22">
        <f t="shared" si="17"/>
        <v>4.7874917427820458</v>
      </c>
      <c r="S224" s="62">
        <f t="shared" si="18"/>
        <v>429.35</v>
      </c>
      <c r="T224" s="68">
        <f>推定結果!$B$19*EXP(推定結果!$B$17)*鉄鋼業!N224^推定結果!$B$18*鉄鋼業!I224^(推定結果!$B$19-1)</f>
        <v>687.97697552645229</v>
      </c>
      <c r="U224" s="56">
        <f>推定結果!$B$19*鉄鋼業!M224/鉄鋼業!I224</f>
        <v>640.64790396171622</v>
      </c>
      <c r="V224" s="72">
        <f t="shared" si="19"/>
        <v>0.48964579987265144</v>
      </c>
      <c r="W224" s="72"/>
      <c r="X224">
        <v>26107</v>
      </c>
      <c r="Y224" t="s">
        <v>193</v>
      </c>
      <c r="Z224" s="56">
        <v>855.69764733253078</v>
      </c>
      <c r="AA224" s="45">
        <v>523468</v>
      </c>
    </row>
    <row r="225" spans="1:27" x14ac:dyDescent="0.15">
      <c r="A225" s="40">
        <v>1202</v>
      </c>
      <c r="B225" s="41" t="s">
        <v>25</v>
      </c>
      <c r="C225" s="42">
        <v>23</v>
      </c>
      <c r="D225" s="43" t="s">
        <v>22</v>
      </c>
      <c r="E225" s="44">
        <v>2005</v>
      </c>
      <c r="F225" s="45">
        <v>3</v>
      </c>
      <c r="G225" s="45">
        <v>3</v>
      </c>
      <c r="H225" s="45" t="s">
        <v>23</v>
      </c>
      <c r="I225" s="45">
        <v>163</v>
      </c>
      <c r="J225" s="45">
        <v>58996</v>
      </c>
      <c r="K225" s="45">
        <v>163229</v>
      </c>
      <c r="L225" s="45">
        <v>348172</v>
      </c>
      <c r="M225" s="45">
        <v>180480</v>
      </c>
      <c r="N225" s="45">
        <v>196021</v>
      </c>
      <c r="O225" s="27">
        <v>221</v>
      </c>
      <c r="P225" s="22">
        <f t="shared" si="15"/>
        <v>12.103375247291831</v>
      </c>
      <c r="Q225" s="22">
        <f t="shared" si="16"/>
        <v>12.185977075330412</v>
      </c>
      <c r="R225" s="22">
        <f t="shared" si="17"/>
        <v>5.0937502008067623</v>
      </c>
      <c r="S225" s="62">
        <f t="shared" si="18"/>
        <v>361.93865030674846</v>
      </c>
      <c r="T225" s="68">
        <f>推定結果!$B$19*EXP(推定結果!$B$17)*鉄鋼業!N225^推定結果!$B$18*鉄鋼業!I225^(推定結果!$B$19-1)</f>
        <v>1025.8781717140823</v>
      </c>
      <c r="U225" s="56">
        <f>推定結果!$B$19*鉄鋼業!M225/鉄鋼業!I225</f>
        <v>808.96820680643043</v>
      </c>
      <c r="V225" s="72">
        <f t="shared" si="19"/>
        <v>0.32688386524822693</v>
      </c>
      <c r="W225" s="72"/>
      <c r="X225">
        <v>7205</v>
      </c>
      <c r="Y225" t="s">
        <v>45</v>
      </c>
      <c r="Z225" s="56">
        <v>847.574404366149</v>
      </c>
      <c r="AA225" s="45">
        <v>235915</v>
      </c>
    </row>
    <row r="226" spans="1:27" x14ac:dyDescent="0.15">
      <c r="A226" s="40">
        <v>1235</v>
      </c>
      <c r="B226" s="41" t="s">
        <v>30</v>
      </c>
      <c r="C226" s="42">
        <v>23</v>
      </c>
      <c r="D226" s="43" t="s">
        <v>22</v>
      </c>
      <c r="E226" s="44">
        <v>2005</v>
      </c>
      <c r="F226" s="45">
        <v>3</v>
      </c>
      <c r="G226" s="45">
        <v>3</v>
      </c>
      <c r="H226" s="45" t="s">
        <v>23</v>
      </c>
      <c r="I226" s="45">
        <v>98</v>
      </c>
      <c r="J226" s="45">
        <v>41169</v>
      </c>
      <c r="K226" s="45">
        <v>143740</v>
      </c>
      <c r="L226" s="45">
        <v>346372</v>
      </c>
      <c r="M226" s="45">
        <v>192987</v>
      </c>
      <c r="N226" s="45">
        <v>194139</v>
      </c>
      <c r="O226" s="27">
        <v>222</v>
      </c>
      <c r="P226" s="22">
        <f t="shared" si="15"/>
        <v>12.170378108105449</v>
      </c>
      <c r="Q226" s="22">
        <f t="shared" si="16"/>
        <v>12.176329676330937</v>
      </c>
      <c r="R226" s="22">
        <f t="shared" si="17"/>
        <v>4.5849674786705723</v>
      </c>
      <c r="S226" s="62">
        <f t="shared" si="18"/>
        <v>420.09183673469386</v>
      </c>
      <c r="T226" s="68">
        <f>推定結果!$B$19*EXP(推定結果!$B$17)*鉄鋼業!N226^推定結果!$B$18*鉄鋼業!I226^(推定結果!$B$19-1)</f>
        <v>1171.8891928693238</v>
      </c>
      <c r="U226" s="56">
        <f>推定結果!$B$19*鉄鋼業!M226/鉄鋼業!I226</f>
        <v>1438.7719264666823</v>
      </c>
      <c r="V226" s="72">
        <f t="shared" si="19"/>
        <v>0.21332524988729812</v>
      </c>
      <c r="W226" s="72"/>
      <c r="X226">
        <v>22206</v>
      </c>
      <c r="Y226" t="s">
        <v>152</v>
      </c>
      <c r="Z226" s="56">
        <v>844.66044382356642</v>
      </c>
      <c r="AA226" s="45">
        <v>213159</v>
      </c>
    </row>
    <row r="227" spans="1:27" x14ac:dyDescent="0.15">
      <c r="A227" s="40">
        <v>22102</v>
      </c>
      <c r="B227" s="41" t="s">
        <v>149</v>
      </c>
      <c r="C227" s="42">
        <v>23</v>
      </c>
      <c r="D227" s="43" t="s">
        <v>22</v>
      </c>
      <c r="E227" s="44">
        <v>2005</v>
      </c>
      <c r="F227" s="45">
        <v>11</v>
      </c>
      <c r="G227" s="45">
        <v>4</v>
      </c>
      <c r="H227" s="45" t="s">
        <v>23</v>
      </c>
      <c r="I227" s="45">
        <v>151</v>
      </c>
      <c r="J227" s="45">
        <v>54215</v>
      </c>
      <c r="K227" s="45">
        <v>175441</v>
      </c>
      <c r="L227" s="45">
        <v>328753</v>
      </c>
      <c r="M227" s="45">
        <v>146212</v>
      </c>
      <c r="N227" s="45">
        <v>76730</v>
      </c>
      <c r="O227" s="27">
        <v>223</v>
      </c>
      <c r="P227" s="22">
        <f t="shared" si="15"/>
        <v>11.892812902272855</v>
      </c>
      <c r="Q227" s="22">
        <f t="shared" si="16"/>
        <v>11.248048045171711</v>
      </c>
      <c r="R227" s="22">
        <f t="shared" si="17"/>
        <v>5.0172798368149243</v>
      </c>
      <c r="S227" s="62">
        <f t="shared" si="18"/>
        <v>359.03973509933775</v>
      </c>
      <c r="T227" s="68">
        <f>推定結果!$B$19*EXP(推定結果!$B$17)*鉄鋼業!N227^推定結果!$B$18*鉄鋼業!I227^(推定結果!$B$19-1)</f>
        <v>710.57897828512614</v>
      </c>
      <c r="U227" s="56">
        <f>推定結果!$B$19*鉄鋼業!M227/鉄鋼業!I227</f>
        <v>707.45048123817844</v>
      </c>
      <c r="V227" s="72">
        <f t="shared" si="19"/>
        <v>0.37079719858835114</v>
      </c>
      <c r="W227" s="72"/>
      <c r="X227">
        <v>26201</v>
      </c>
      <c r="Y227" t="s">
        <v>194</v>
      </c>
      <c r="Z227" s="56">
        <v>836.83467803098927</v>
      </c>
      <c r="AA227" s="45">
        <v>2312724</v>
      </c>
    </row>
    <row r="228" spans="1:27" x14ac:dyDescent="0.15">
      <c r="A228" s="40">
        <v>17201</v>
      </c>
      <c r="B228" s="41" t="s">
        <v>128</v>
      </c>
      <c r="C228" s="42">
        <v>23</v>
      </c>
      <c r="D228" s="43" t="s">
        <v>22</v>
      </c>
      <c r="E228" s="44">
        <v>2005</v>
      </c>
      <c r="F228" s="45">
        <v>10</v>
      </c>
      <c r="G228" s="45">
        <v>4</v>
      </c>
      <c r="H228" s="45" t="s">
        <v>23</v>
      </c>
      <c r="I228" s="45">
        <v>109</v>
      </c>
      <c r="J228" s="45">
        <v>42617</v>
      </c>
      <c r="K228" s="45">
        <v>98681</v>
      </c>
      <c r="L228" s="45">
        <v>327633</v>
      </c>
      <c r="M228" s="45">
        <v>218051</v>
      </c>
      <c r="N228" s="45">
        <v>177392</v>
      </c>
      <c r="O228" s="27">
        <v>224</v>
      </c>
      <c r="P228" s="22">
        <f t="shared" si="15"/>
        <v>12.292484259364501</v>
      </c>
      <c r="Q228" s="22">
        <f t="shared" si="16"/>
        <v>12.086117252012134</v>
      </c>
      <c r="R228" s="22">
        <f t="shared" si="17"/>
        <v>4.6913478822291435</v>
      </c>
      <c r="S228" s="62">
        <f t="shared" si="18"/>
        <v>390.98165137614677</v>
      </c>
      <c r="T228" s="68">
        <f>推定結果!$B$19*EXP(推定結果!$B$17)*鉄鋼業!N228^推定結果!$B$18*鉄鋼業!I228^(推定結果!$B$19-1)</f>
        <v>1097.0866864949564</v>
      </c>
      <c r="U228" s="56">
        <f>推定結果!$B$19*鉄鋼業!M228/鉄鋼業!I228</f>
        <v>1461.5765305445866</v>
      </c>
      <c r="V228" s="72">
        <f t="shared" si="19"/>
        <v>0.19544510229258294</v>
      </c>
      <c r="W228" s="72"/>
      <c r="X228">
        <v>24214</v>
      </c>
      <c r="Y228" t="s">
        <v>187</v>
      </c>
      <c r="Z228" s="56">
        <v>836.74233944775472</v>
      </c>
      <c r="AA228" s="45">
        <v>205270</v>
      </c>
    </row>
    <row r="229" spans="1:27" x14ac:dyDescent="0.15">
      <c r="A229" s="40">
        <v>3209</v>
      </c>
      <c r="B229" s="41" t="s">
        <v>36</v>
      </c>
      <c r="C229" s="42">
        <v>23</v>
      </c>
      <c r="D229" s="43" t="s">
        <v>22</v>
      </c>
      <c r="E229" s="44">
        <v>2005</v>
      </c>
      <c r="F229" s="45">
        <v>3</v>
      </c>
      <c r="G229" s="45">
        <v>3</v>
      </c>
      <c r="H229" s="45" t="s">
        <v>23</v>
      </c>
      <c r="I229" s="45">
        <v>88</v>
      </c>
      <c r="J229" s="45">
        <v>28900</v>
      </c>
      <c r="K229" s="45">
        <v>215498</v>
      </c>
      <c r="L229" s="45">
        <v>326268</v>
      </c>
      <c r="M229" s="45">
        <v>105571</v>
      </c>
      <c r="N229" s="45">
        <v>171261</v>
      </c>
      <c r="O229" s="27">
        <v>225</v>
      </c>
      <c r="P229" s="22">
        <f t="shared" si="15"/>
        <v>11.567138991326868</v>
      </c>
      <c r="Q229" s="22">
        <f t="shared" si="16"/>
        <v>12.050943987638226</v>
      </c>
      <c r="R229" s="22">
        <f t="shared" si="17"/>
        <v>4.4773368144782069</v>
      </c>
      <c r="S229" s="62">
        <f t="shared" si="18"/>
        <v>328.40909090909093</v>
      </c>
      <c r="T229" s="68">
        <f>推定結果!$B$19*EXP(推定結果!$B$17)*鉄鋼業!N229^推定結果!$B$18*鉄鋼業!I229^(推定結果!$B$19-1)</f>
        <v>1145.4130204338637</v>
      </c>
      <c r="U229" s="56">
        <f>推定結果!$B$19*鉄鋼業!M229/鉄鋼業!I229</f>
        <v>876.50003761460289</v>
      </c>
      <c r="V229" s="72">
        <f t="shared" si="19"/>
        <v>0.27374941982173134</v>
      </c>
      <c r="W229" s="72"/>
      <c r="X229">
        <v>12103</v>
      </c>
      <c r="Y229" t="s">
        <v>85</v>
      </c>
      <c r="Z229" s="56">
        <v>832.84173055445001</v>
      </c>
      <c r="AA229" s="45">
        <v>296004</v>
      </c>
    </row>
    <row r="230" spans="1:27" x14ac:dyDescent="0.15">
      <c r="A230" s="40">
        <v>11224</v>
      </c>
      <c r="B230" s="41" t="s">
        <v>80</v>
      </c>
      <c r="C230" s="42">
        <v>23</v>
      </c>
      <c r="D230" s="43" t="s">
        <v>22</v>
      </c>
      <c r="E230" s="44">
        <v>2005</v>
      </c>
      <c r="F230" s="45">
        <v>9</v>
      </c>
      <c r="G230" s="45">
        <v>4</v>
      </c>
      <c r="H230" s="45" t="s">
        <v>23</v>
      </c>
      <c r="I230" s="45">
        <v>81</v>
      </c>
      <c r="J230" s="45">
        <v>35480</v>
      </c>
      <c r="K230" s="45">
        <v>210729</v>
      </c>
      <c r="L230" s="45">
        <v>317699</v>
      </c>
      <c r="M230" s="45">
        <v>101878</v>
      </c>
      <c r="N230" s="45">
        <v>64102</v>
      </c>
      <c r="O230" s="27">
        <v>226</v>
      </c>
      <c r="P230" s="22">
        <f t="shared" si="15"/>
        <v>11.531531297962346</v>
      </c>
      <c r="Q230" s="22">
        <f t="shared" si="16"/>
        <v>11.068230843670063</v>
      </c>
      <c r="R230" s="22">
        <f t="shared" si="17"/>
        <v>4.3944491546724391</v>
      </c>
      <c r="S230" s="62">
        <f t="shared" si="18"/>
        <v>438.02469135802471</v>
      </c>
      <c r="T230" s="68">
        <f>推定結果!$B$19*EXP(推定結果!$B$17)*鉄鋼業!N230^推定結果!$B$18*鉄鋼業!I230^(推定結果!$B$19-1)</f>
        <v>780.16647747981347</v>
      </c>
      <c r="U230" s="56">
        <f>推定結果!$B$19*鉄鋼業!M230/鉄鋼業!I230</f>
        <v>918.93621567474111</v>
      </c>
      <c r="V230" s="72">
        <f t="shared" si="19"/>
        <v>0.34825968315043482</v>
      </c>
      <c r="W230" s="72"/>
      <c r="X230">
        <v>6201</v>
      </c>
      <c r="Y230" t="s">
        <v>41</v>
      </c>
      <c r="Z230" s="56">
        <v>824.39208850589705</v>
      </c>
      <c r="AA230" s="45">
        <v>1167205</v>
      </c>
    </row>
    <row r="231" spans="1:27" x14ac:dyDescent="0.15">
      <c r="A231" s="40">
        <v>21221</v>
      </c>
      <c r="B231" s="41" t="s">
        <v>147</v>
      </c>
      <c r="C231" s="42">
        <v>23</v>
      </c>
      <c r="D231" s="43" t="s">
        <v>22</v>
      </c>
      <c r="E231" s="44">
        <v>2005</v>
      </c>
      <c r="F231" s="45">
        <v>4</v>
      </c>
      <c r="G231" s="45">
        <v>3</v>
      </c>
      <c r="H231" s="45" t="s">
        <v>23</v>
      </c>
      <c r="I231" s="45">
        <v>62</v>
      </c>
      <c r="J231" s="45">
        <v>24031</v>
      </c>
      <c r="K231" s="45">
        <v>215509</v>
      </c>
      <c r="L231" s="45">
        <v>311610</v>
      </c>
      <c r="M231" s="45">
        <v>91525</v>
      </c>
      <c r="N231" s="45">
        <v>99170</v>
      </c>
      <c r="O231" s="27">
        <v>227</v>
      </c>
      <c r="P231" s="22">
        <f t="shared" si="15"/>
        <v>11.424367437988437</v>
      </c>
      <c r="Q231" s="22">
        <f t="shared" si="16"/>
        <v>11.50459082818017</v>
      </c>
      <c r="R231" s="22">
        <f t="shared" si="17"/>
        <v>4.1271343850450917</v>
      </c>
      <c r="S231" s="62">
        <f t="shared" si="18"/>
        <v>387.59677419354841</v>
      </c>
      <c r="T231" s="68">
        <f>推定結果!$B$19*EXP(推定結果!$B$17)*鉄鋼業!N231^推定結果!$B$18*鉄鋼業!I231^(推定結果!$B$19-1)</f>
        <v>1004.2011613619175</v>
      </c>
      <c r="U231" s="56">
        <f>推定結果!$B$19*鉄鋼業!M231/鉄鋼業!I231</f>
        <v>1078.5443893217764</v>
      </c>
      <c r="V231" s="72">
        <f t="shared" si="19"/>
        <v>0.26256214149139578</v>
      </c>
      <c r="W231" s="72"/>
      <c r="X231">
        <v>27214</v>
      </c>
      <c r="Y231" t="s">
        <v>218</v>
      </c>
      <c r="Z231" s="56">
        <v>822.18684848671001</v>
      </c>
      <c r="AA231" s="45">
        <v>608697</v>
      </c>
    </row>
    <row r="232" spans="1:27" x14ac:dyDescent="0.15">
      <c r="A232" s="40">
        <v>28106</v>
      </c>
      <c r="B232" s="41" t="s">
        <v>231</v>
      </c>
      <c r="C232" s="42">
        <v>23</v>
      </c>
      <c r="D232" s="43" t="s">
        <v>22</v>
      </c>
      <c r="E232" s="44">
        <v>2005</v>
      </c>
      <c r="F232" s="45">
        <v>7</v>
      </c>
      <c r="G232" s="45">
        <v>3</v>
      </c>
      <c r="H232" s="45" t="s">
        <v>23</v>
      </c>
      <c r="I232" s="45">
        <v>69</v>
      </c>
      <c r="J232" s="45">
        <v>25929</v>
      </c>
      <c r="K232" s="45">
        <v>202859</v>
      </c>
      <c r="L232" s="45">
        <v>307882</v>
      </c>
      <c r="M232" s="45">
        <v>100053</v>
      </c>
      <c r="N232" s="45">
        <v>144586</v>
      </c>
      <c r="O232" s="27">
        <v>228</v>
      </c>
      <c r="P232" s="22">
        <f t="shared" si="15"/>
        <v>11.513455324569835</v>
      </c>
      <c r="Q232" s="22">
        <f t="shared" si="16"/>
        <v>11.881629765209047</v>
      </c>
      <c r="R232" s="22">
        <f t="shared" si="17"/>
        <v>4.2341065045972597</v>
      </c>
      <c r="S232" s="62">
        <f t="shared" si="18"/>
        <v>375.78260869565219</v>
      </c>
      <c r="T232" s="68">
        <f>推定結果!$B$19*EXP(推定結果!$B$17)*鉄鋼業!N232^推定結果!$B$18*鉄鋼業!I232^(推定結果!$B$19-1)</f>
        <v>1140.2843187563269</v>
      </c>
      <c r="U232" s="56">
        <f>推定結果!$B$19*鉄鋼業!M232/鉄鋼業!I232</f>
        <v>1059.4269104676914</v>
      </c>
      <c r="V232" s="72">
        <f t="shared" si="19"/>
        <v>0.25915264909597913</v>
      </c>
      <c r="W232" s="72"/>
      <c r="X232">
        <v>40202</v>
      </c>
      <c r="Y232" t="s">
        <v>276</v>
      </c>
      <c r="Z232" s="56">
        <v>820.29813638050007</v>
      </c>
      <c r="AA232" s="45">
        <v>251901</v>
      </c>
    </row>
    <row r="233" spans="1:27" x14ac:dyDescent="0.15">
      <c r="A233" s="40">
        <v>16206</v>
      </c>
      <c r="B233" s="41" t="s">
        <v>126</v>
      </c>
      <c r="C233" s="42">
        <v>23</v>
      </c>
      <c r="D233" s="43" t="s">
        <v>22</v>
      </c>
      <c r="E233" s="44">
        <v>2005</v>
      </c>
      <c r="F233" s="45">
        <v>4</v>
      </c>
      <c r="G233" s="45">
        <v>3</v>
      </c>
      <c r="H233" s="45" t="s">
        <v>23</v>
      </c>
      <c r="I233" s="45">
        <v>76</v>
      </c>
      <c r="J233" s="45">
        <v>29709</v>
      </c>
      <c r="K233" s="45">
        <v>197952</v>
      </c>
      <c r="L233" s="45">
        <v>299098</v>
      </c>
      <c r="M233" s="45">
        <v>96626</v>
      </c>
      <c r="N233" s="45">
        <v>50459</v>
      </c>
      <c r="O233" s="27">
        <v>229</v>
      </c>
      <c r="P233" s="22">
        <f t="shared" si="15"/>
        <v>11.478603135124656</v>
      </c>
      <c r="Q233" s="22">
        <f t="shared" si="16"/>
        <v>10.828916404321308</v>
      </c>
      <c r="R233" s="22">
        <f t="shared" si="17"/>
        <v>4.3307333402863311</v>
      </c>
      <c r="S233" s="62">
        <f t="shared" si="18"/>
        <v>390.90789473684208</v>
      </c>
      <c r="T233" s="68">
        <f>推定結果!$B$19*EXP(推定結果!$B$17)*鉄鋼業!N233^推定結果!$B$18*鉄鋼業!I233^(推定結果!$B$19-1)</f>
        <v>718.89636950962324</v>
      </c>
      <c r="U233" s="56">
        <f>推定結果!$B$19*鉄鋼業!M233/鉄鋼業!I233</f>
        <v>928.90304203360745</v>
      </c>
      <c r="V233" s="72">
        <f t="shared" si="19"/>
        <v>0.30746382961107777</v>
      </c>
      <c r="W233" s="72"/>
      <c r="X233">
        <v>20207</v>
      </c>
      <c r="Y233" t="s">
        <v>138</v>
      </c>
      <c r="Z233" s="56">
        <v>818.75768927764034</v>
      </c>
      <c r="AA233" s="45">
        <v>121230</v>
      </c>
    </row>
    <row r="234" spans="1:27" x14ac:dyDescent="0.15">
      <c r="A234" s="40">
        <v>12103</v>
      </c>
      <c r="B234" s="41" t="s">
        <v>85</v>
      </c>
      <c r="C234" s="42">
        <v>23</v>
      </c>
      <c r="D234" s="43" t="s">
        <v>22</v>
      </c>
      <c r="E234" s="44">
        <v>2005</v>
      </c>
      <c r="F234" s="45">
        <v>4</v>
      </c>
      <c r="G234" s="45">
        <v>3</v>
      </c>
      <c r="H234" s="45" t="s">
        <v>23</v>
      </c>
      <c r="I234" s="45">
        <v>71</v>
      </c>
      <c r="J234" s="45">
        <v>29903</v>
      </c>
      <c r="K234" s="45">
        <v>124293</v>
      </c>
      <c r="L234" s="45">
        <v>296004</v>
      </c>
      <c r="M234" s="45">
        <v>163535</v>
      </c>
      <c r="N234" s="45">
        <v>68899</v>
      </c>
      <c r="O234" s="27">
        <v>230</v>
      </c>
      <c r="P234" s="22">
        <f t="shared" si="15"/>
        <v>12.004782313688603</v>
      </c>
      <c r="Q234" s="22">
        <f t="shared" si="16"/>
        <v>11.140396943108325</v>
      </c>
      <c r="R234" s="22">
        <f t="shared" si="17"/>
        <v>4.2626798770413155</v>
      </c>
      <c r="S234" s="62">
        <f t="shared" si="18"/>
        <v>421.16901408450707</v>
      </c>
      <c r="T234" s="68">
        <f>推定結果!$B$19*EXP(推定結果!$B$17)*鉄鋼業!N234^推定結果!$B$18*鉄鋼業!I234^(推定結果!$B$19-1)</f>
        <v>832.84173055445001</v>
      </c>
      <c r="U234" s="56">
        <f>推定結果!$B$19*鉄鋼業!M234/鉄鋼業!I234</f>
        <v>1682.8381248684732</v>
      </c>
      <c r="V234" s="72">
        <f t="shared" si="19"/>
        <v>0.18285382334056929</v>
      </c>
      <c r="W234" s="72"/>
      <c r="X234">
        <v>21210</v>
      </c>
      <c r="Y234" t="s">
        <v>143</v>
      </c>
      <c r="Z234" s="56">
        <v>816.73251267523801</v>
      </c>
      <c r="AA234" s="45">
        <v>622029</v>
      </c>
    </row>
    <row r="235" spans="1:27" x14ac:dyDescent="0.15">
      <c r="A235" s="40">
        <v>9202</v>
      </c>
      <c r="B235" s="41" t="s">
        <v>60</v>
      </c>
      <c r="C235" s="42">
        <v>23</v>
      </c>
      <c r="D235" s="43" t="s">
        <v>22</v>
      </c>
      <c r="E235" s="44">
        <v>2005</v>
      </c>
      <c r="F235" s="45">
        <v>7</v>
      </c>
      <c r="G235" s="45">
        <v>5</v>
      </c>
      <c r="H235" s="45" t="s">
        <v>23</v>
      </c>
      <c r="I235" s="45">
        <v>122</v>
      </c>
      <c r="J235" s="45">
        <v>57210</v>
      </c>
      <c r="K235" s="45">
        <v>154218</v>
      </c>
      <c r="L235" s="45">
        <v>295681</v>
      </c>
      <c r="M235" s="45">
        <v>134767</v>
      </c>
      <c r="N235" s="45">
        <v>265777</v>
      </c>
      <c r="O235" s="27">
        <v>231</v>
      </c>
      <c r="P235" s="22">
        <f t="shared" si="15"/>
        <v>11.811302640368528</v>
      </c>
      <c r="Q235" s="22">
        <f t="shared" si="16"/>
        <v>12.490412890290754</v>
      </c>
      <c r="R235" s="22">
        <f t="shared" si="17"/>
        <v>4.8040210447332568</v>
      </c>
      <c r="S235" s="62">
        <f t="shared" si="18"/>
        <v>468.93442622950818</v>
      </c>
      <c r="T235" s="68">
        <f>推定結果!$B$19*EXP(推定結果!$B$17)*鉄鋼業!N235^推定結果!$B$18*鉄鋼業!I235^(推定結果!$B$19-1)</f>
        <v>1257.9432859605467</v>
      </c>
      <c r="U235" s="56">
        <f>推定結果!$B$19*鉄鋼業!M235/鉄鋼業!I235</f>
        <v>807.0746491709358</v>
      </c>
      <c r="V235" s="72">
        <f t="shared" si="19"/>
        <v>0.42451045137162657</v>
      </c>
      <c r="W235" s="72"/>
      <c r="X235">
        <v>22213</v>
      </c>
      <c r="Y235" t="s">
        <v>157</v>
      </c>
      <c r="Z235" s="56">
        <v>815.46122197927036</v>
      </c>
      <c r="AA235" s="45">
        <v>367569</v>
      </c>
    </row>
    <row r="236" spans="1:27" x14ac:dyDescent="0.15">
      <c r="A236" s="40">
        <v>9205</v>
      </c>
      <c r="B236" s="41" t="s">
        <v>62</v>
      </c>
      <c r="C236" s="42">
        <v>23</v>
      </c>
      <c r="D236" s="43" t="s">
        <v>22</v>
      </c>
      <c r="E236" s="44">
        <v>2005</v>
      </c>
      <c r="F236" s="45">
        <v>5</v>
      </c>
      <c r="G236" s="45">
        <v>3</v>
      </c>
      <c r="H236" s="45" t="s">
        <v>23</v>
      </c>
      <c r="I236" s="45">
        <v>54</v>
      </c>
      <c r="J236" s="45">
        <v>21328</v>
      </c>
      <c r="K236" s="45">
        <v>233524</v>
      </c>
      <c r="L236" s="45">
        <v>292456</v>
      </c>
      <c r="M236" s="45">
        <v>56125</v>
      </c>
      <c r="N236" s="45">
        <v>47407</v>
      </c>
      <c r="O236" s="27">
        <v>232</v>
      </c>
      <c r="P236" s="22">
        <f t="shared" si="15"/>
        <v>10.935336625044556</v>
      </c>
      <c r="Q236" s="22">
        <f t="shared" si="16"/>
        <v>10.766525176104544</v>
      </c>
      <c r="R236" s="22">
        <f t="shared" si="17"/>
        <v>3.9889840465642745</v>
      </c>
      <c r="S236" s="62">
        <f t="shared" si="18"/>
        <v>394.96296296296299</v>
      </c>
      <c r="T236" s="68">
        <f>推定結果!$B$19*EXP(推定結果!$B$17)*鉄鋼業!N236^推定結果!$B$18*鉄鋼業!I236^(推定結果!$B$19-1)</f>
        <v>768.14646210582339</v>
      </c>
      <c r="U236" s="56">
        <f>推定結果!$B$19*鉄鋼業!M236/鉄鋼業!I236</f>
        <v>759.36848639664368</v>
      </c>
      <c r="V236" s="72">
        <f t="shared" si="19"/>
        <v>0.38000890868596882</v>
      </c>
      <c r="W236" s="72"/>
      <c r="X236">
        <v>20218</v>
      </c>
      <c r="Y236" t="s">
        <v>140</v>
      </c>
      <c r="Z236" s="56">
        <v>814.0330675611699</v>
      </c>
      <c r="AA236" s="45">
        <v>270214</v>
      </c>
    </row>
    <row r="237" spans="1:27" x14ac:dyDescent="0.15">
      <c r="A237" s="40">
        <v>24204</v>
      </c>
      <c r="B237" s="41" t="s">
        <v>185</v>
      </c>
      <c r="C237" s="42">
        <v>23</v>
      </c>
      <c r="D237" s="43" t="s">
        <v>22</v>
      </c>
      <c r="E237" s="44">
        <v>2005</v>
      </c>
      <c r="F237" s="45">
        <v>10</v>
      </c>
      <c r="G237" s="45">
        <v>3</v>
      </c>
      <c r="H237" s="45" t="s">
        <v>23</v>
      </c>
      <c r="I237" s="45">
        <v>145</v>
      </c>
      <c r="J237" s="45">
        <v>56360</v>
      </c>
      <c r="K237" s="45">
        <v>166182</v>
      </c>
      <c r="L237" s="45">
        <v>290941</v>
      </c>
      <c r="M237" s="45">
        <v>118856</v>
      </c>
      <c r="N237" s="45">
        <v>47706</v>
      </c>
      <c r="O237" s="27">
        <v>233</v>
      </c>
      <c r="P237" s="22">
        <f t="shared" si="15"/>
        <v>11.685667955317189</v>
      </c>
      <c r="Q237" s="22">
        <f t="shared" si="16"/>
        <v>10.772812455129538</v>
      </c>
      <c r="R237" s="22">
        <f t="shared" si="17"/>
        <v>4.9767337424205742</v>
      </c>
      <c r="S237" s="62">
        <f t="shared" si="18"/>
        <v>388.68965517241378</v>
      </c>
      <c r="T237" s="68">
        <f>推定結果!$B$19*EXP(推定結果!$B$17)*鉄鋼業!N237^推定結果!$B$18*鉄鋼業!I237^(推定結果!$B$19-1)</f>
        <v>590.22127343668546</v>
      </c>
      <c r="U237" s="56">
        <f>推定結果!$B$19*鉄鋼業!M237/鉄鋼業!I237</f>
        <v>598.88451507375612</v>
      </c>
      <c r="V237" s="72">
        <f t="shared" si="19"/>
        <v>0.47418725180049809</v>
      </c>
      <c r="W237" s="72"/>
      <c r="X237">
        <v>17209</v>
      </c>
      <c r="Y237" t="s">
        <v>132</v>
      </c>
      <c r="Z237" s="56">
        <v>806.52406523221987</v>
      </c>
      <c r="AA237" s="45">
        <v>631064</v>
      </c>
    </row>
    <row r="238" spans="1:27" x14ac:dyDescent="0.15">
      <c r="A238" s="40">
        <v>21202</v>
      </c>
      <c r="B238" s="41" t="s">
        <v>142</v>
      </c>
      <c r="C238" s="42">
        <v>23</v>
      </c>
      <c r="D238" s="43" t="s">
        <v>22</v>
      </c>
      <c r="E238" s="44">
        <v>2005</v>
      </c>
      <c r="F238" s="45">
        <v>7</v>
      </c>
      <c r="G238" s="45">
        <v>4</v>
      </c>
      <c r="H238" s="45" t="s">
        <v>23</v>
      </c>
      <c r="I238" s="45">
        <v>152</v>
      </c>
      <c r="J238" s="45">
        <v>61625</v>
      </c>
      <c r="K238" s="45">
        <v>174985</v>
      </c>
      <c r="L238" s="45">
        <v>286291</v>
      </c>
      <c r="M238" s="45">
        <v>108200</v>
      </c>
      <c r="N238" s="45">
        <v>139064</v>
      </c>
      <c r="O238" s="27">
        <v>234</v>
      </c>
      <c r="P238" s="22">
        <f t="shared" si="15"/>
        <v>11.591736645394517</v>
      </c>
      <c r="Q238" s="22">
        <f t="shared" si="16"/>
        <v>11.842689537801377</v>
      </c>
      <c r="R238" s="22">
        <f t="shared" si="17"/>
        <v>5.0238805208462765</v>
      </c>
      <c r="S238" s="62">
        <f t="shared" si="18"/>
        <v>405.42763157894734</v>
      </c>
      <c r="T238" s="68">
        <f>推定結果!$B$19*EXP(推定結果!$B$17)*鉄鋼業!N238^推定結果!$B$18*鉄鋼業!I238^(推定結果!$B$19-1)</f>
        <v>907.03415484838627</v>
      </c>
      <c r="U238" s="56">
        <f>推定結果!$B$19*鉄鋼業!M238/鉄鋼業!I238</f>
        <v>520.08418618196106</v>
      </c>
      <c r="V238" s="72">
        <f t="shared" si="19"/>
        <v>0.56954713493530496</v>
      </c>
      <c r="W238" s="72"/>
      <c r="X238">
        <v>27229</v>
      </c>
      <c r="Y238" t="s">
        <v>228</v>
      </c>
      <c r="Z238" s="56">
        <v>802.05801719928706</v>
      </c>
      <c r="AA238" s="45">
        <v>420866</v>
      </c>
    </row>
    <row r="239" spans="1:27" x14ac:dyDescent="0.15">
      <c r="A239" s="40">
        <v>27209</v>
      </c>
      <c r="B239" s="41" t="s">
        <v>213</v>
      </c>
      <c r="C239" s="42">
        <v>23</v>
      </c>
      <c r="D239" s="43" t="s">
        <v>22</v>
      </c>
      <c r="E239" s="44">
        <v>2005</v>
      </c>
      <c r="F239" s="45">
        <v>6</v>
      </c>
      <c r="G239" s="45">
        <v>3</v>
      </c>
      <c r="H239" s="45" t="s">
        <v>23</v>
      </c>
      <c r="I239" s="45">
        <v>75</v>
      </c>
      <c r="J239" s="45">
        <v>22123</v>
      </c>
      <c r="K239" s="45">
        <v>134250</v>
      </c>
      <c r="L239" s="45">
        <v>284672</v>
      </c>
      <c r="M239" s="45">
        <v>143109</v>
      </c>
      <c r="N239" s="45">
        <v>53220</v>
      </c>
      <c r="O239" s="27">
        <v>235</v>
      </c>
      <c r="P239" s="22">
        <f t="shared" si="15"/>
        <v>11.871361856648617</v>
      </c>
      <c r="Q239" s="22">
        <f t="shared" si="16"/>
        <v>10.882189544531681</v>
      </c>
      <c r="R239" s="22">
        <f t="shared" si="17"/>
        <v>4.3174881135363101</v>
      </c>
      <c r="S239" s="62">
        <f t="shared" si="18"/>
        <v>294.97333333333336</v>
      </c>
      <c r="T239" s="68">
        <f>推定結果!$B$19*EXP(推定結果!$B$17)*鉄鋼業!N239^推定結果!$B$18*鉄鋼業!I239^(推定結果!$B$19-1)</f>
        <v>737.53470417493395</v>
      </c>
      <c r="U239" s="56">
        <f>推定結果!$B$19*鉄鋼業!M239/鉄鋼業!I239</f>
        <v>1394.1055607699036</v>
      </c>
      <c r="V239" s="72">
        <f t="shared" si="19"/>
        <v>0.15458846054406081</v>
      </c>
      <c r="W239" s="72"/>
      <c r="X239">
        <v>43202</v>
      </c>
      <c r="Y239" t="s">
        <v>285</v>
      </c>
      <c r="Z239" s="56">
        <v>781.45685606089046</v>
      </c>
      <c r="AA239" s="45">
        <v>225783</v>
      </c>
    </row>
    <row r="240" spans="1:27" x14ac:dyDescent="0.15">
      <c r="A240" s="40">
        <v>20218</v>
      </c>
      <c r="B240" s="41" t="s">
        <v>140</v>
      </c>
      <c r="C240" s="42">
        <v>23</v>
      </c>
      <c r="D240" s="43" t="s">
        <v>22</v>
      </c>
      <c r="E240" s="44">
        <v>2005</v>
      </c>
      <c r="F240" s="45">
        <v>6</v>
      </c>
      <c r="G240" s="45">
        <v>4</v>
      </c>
      <c r="H240" s="45" t="s">
        <v>23</v>
      </c>
      <c r="I240" s="45">
        <v>71</v>
      </c>
      <c r="J240" s="45">
        <v>29469</v>
      </c>
      <c r="K240" s="45">
        <v>176078</v>
      </c>
      <c r="L240" s="45">
        <v>270214</v>
      </c>
      <c r="M240" s="45">
        <v>89653</v>
      </c>
      <c r="N240" s="45">
        <v>65196</v>
      </c>
      <c r="O240" s="27">
        <v>236</v>
      </c>
      <c r="P240" s="22">
        <f t="shared" si="15"/>
        <v>11.403701941942435</v>
      </c>
      <c r="Q240" s="22">
        <f t="shared" si="16"/>
        <v>11.085153396339523</v>
      </c>
      <c r="R240" s="22">
        <f t="shared" si="17"/>
        <v>4.2626798770413155</v>
      </c>
      <c r="S240" s="62">
        <f t="shared" si="18"/>
        <v>415.05633802816902</v>
      </c>
      <c r="T240" s="68">
        <f>推定結果!$B$19*EXP(推定結果!$B$17)*鉄鋼業!N240^推定結果!$B$18*鉄鋼業!I240^(推定結果!$B$19-1)</f>
        <v>814.0330675611699</v>
      </c>
      <c r="U240" s="56">
        <f>推定結果!$B$19*鉄鋼業!M240/鉄鋼業!I240</f>
        <v>922.56389402166644</v>
      </c>
      <c r="V240" s="72">
        <f t="shared" si="19"/>
        <v>0.32870065697745754</v>
      </c>
      <c r="W240" s="72"/>
      <c r="X240">
        <v>11224</v>
      </c>
      <c r="Y240" t="s">
        <v>80</v>
      </c>
      <c r="Z240" s="56">
        <v>780.16647747981347</v>
      </c>
      <c r="AA240" s="45">
        <v>317699</v>
      </c>
    </row>
    <row r="241" spans="1:27" x14ac:dyDescent="0.15">
      <c r="A241" s="40">
        <v>17210</v>
      </c>
      <c r="B241" s="41" t="s">
        <v>133</v>
      </c>
      <c r="C241" s="42">
        <v>23</v>
      </c>
      <c r="D241" s="43" t="s">
        <v>22</v>
      </c>
      <c r="E241" s="44">
        <v>2005</v>
      </c>
      <c r="F241" s="45">
        <v>6</v>
      </c>
      <c r="G241" s="45">
        <v>6</v>
      </c>
      <c r="H241" s="45" t="s">
        <v>23</v>
      </c>
      <c r="I241" s="45">
        <v>93</v>
      </c>
      <c r="J241" s="45">
        <v>38146</v>
      </c>
      <c r="K241" s="45">
        <v>166159</v>
      </c>
      <c r="L241" s="45">
        <v>268940</v>
      </c>
      <c r="M241" s="45">
        <v>97886</v>
      </c>
      <c r="N241" s="45">
        <v>119192</v>
      </c>
      <c r="O241" s="27">
        <v>237</v>
      </c>
      <c r="P241" s="22">
        <f t="shared" si="15"/>
        <v>11.491558815228338</v>
      </c>
      <c r="Q241" s="22">
        <f t="shared" si="16"/>
        <v>11.688490917267176</v>
      </c>
      <c r="R241" s="22">
        <f t="shared" si="17"/>
        <v>4.5325994931532563</v>
      </c>
      <c r="S241" s="62">
        <f t="shared" si="18"/>
        <v>410.1720430107527</v>
      </c>
      <c r="T241" s="68">
        <f>推定結果!$B$19*EXP(推定結果!$B$17)*鉄鋼業!N241^推定結果!$B$18*鉄鋼業!I241^(推定結果!$B$19-1)</f>
        <v>971.4241190622671</v>
      </c>
      <c r="U241" s="56">
        <f>推定結果!$B$19*鉄鋼業!M241/鉄鋼業!I241</f>
        <v>769.00224778768222</v>
      </c>
      <c r="V241" s="72">
        <f t="shared" si="19"/>
        <v>0.38969822037880802</v>
      </c>
      <c r="W241" s="72"/>
      <c r="X241">
        <v>40131</v>
      </c>
      <c r="Y241" t="s">
        <v>275</v>
      </c>
      <c r="Z241" s="56">
        <v>776.1846292225847</v>
      </c>
      <c r="AA241" s="45">
        <v>786905</v>
      </c>
    </row>
    <row r="242" spans="1:27" x14ac:dyDescent="0.15">
      <c r="A242" s="40">
        <v>37206</v>
      </c>
      <c r="B242" s="41" t="s">
        <v>264</v>
      </c>
      <c r="C242" s="42">
        <v>23</v>
      </c>
      <c r="D242" s="43" t="s">
        <v>22</v>
      </c>
      <c r="E242" s="44">
        <v>2005</v>
      </c>
      <c r="F242" s="45">
        <v>4</v>
      </c>
      <c r="G242" s="45">
        <v>3</v>
      </c>
      <c r="H242" s="45" t="s">
        <v>23</v>
      </c>
      <c r="I242" s="45">
        <v>87</v>
      </c>
      <c r="J242" s="45">
        <v>30403</v>
      </c>
      <c r="K242" s="45">
        <v>148580</v>
      </c>
      <c r="L242" s="45">
        <v>262172</v>
      </c>
      <c r="M242" s="45">
        <v>108184</v>
      </c>
      <c r="N242" s="45">
        <v>128795</v>
      </c>
      <c r="O242" s="27">
        <v>238</v>
      </c>
      <c r="P242" s="22">
        <f t="shared" si="15"/>
        <v>11.591588760153195</v>
      </c>
      <c r="Q242" s="22">
        <f t="shared" si="16"/>
        <v>11.765977272023102</v>
      </c>
      <c r="R242" s="22">
        <f t="shared" si="17"/>
        <v>4.4659081186545837</v>
      </c>
      <c r="S242" s="62">
        <f t="shared" si="18"/>
        <v>349.4597701149425</v>
      </c>
      <c r="T242" s="68">
        <f>推定結果!$B$19*EXP(推定結果!$B$17)*鉄鋼業!N242^推定結果!$B$18*鉄鋼業!I242^(推定結果!$B$19-1)</f>
        <v>1021.2355186274401</v>
      </c>
      <c r="U242" s="56">
        <f>推定結果!$B$19*鉄鋼業!M242/鉄鋼業!I242</f>
        <v>908.51846462300659</v>
      </c>
      <c r="V242" s="72">
        <f t="shared" si="19"/>
        <v>0.28103046661243808</v>
      </c>
      <c r="W242" s="72"/>
      <c r="X242">
        <v>23212</v>
      </c>
      <c r="Y242" t="s">
        <v>174</v>
      </c>
      <c r="Z242" s="56">
        <v>772.58511397449115</v>
      </c>
      <c r="AA242" s="45">
        <v>2989383</v>
      </c>
    </row>
    <row r="243" spans="1:27" x14ac:dyDescent="0.15">
      <c r="A243" s="40">
        <v>11216</v>
      </c>
      <c r="B243" s="41" t="s">
        <v>76</v>
      </c>
      <c r="C243" s="42">
        <v>23</v>
      </c>
      <c r="D243" s="43" t="s">
        <v>22</v>
      </c>
      <c r="E243" s="44">
        <v>2005</v>
      </c>
      <c r="F243" s="45">
        <v>4</v>
      </c>
      <c r="G243" s="45">
        <v>3</v>
      </c>
      <c r="H243" s="45" t="s">
        <v>23</v>
      </c>
      <c r="I243" s="45">
        <v>68</v>
      </c>
      <c r="J243" s="45">
        <v>32365</v>
      </c>
      <c r="K243" s="45">
        <v>68611</v>
      </c>
      <c r="L243" s="45">
        <v>256994</v>
      </c>
      <c r="M243" s="45">
        <v>179410</v>
      </c>
      <c r="N243" s="45">
        <v>247622</v>
      </c>
      <c r="O243" s="27">
        <v>239</v>
      </c>
      <c r="P243" s="22">
        <f t="shared" si="15"/>
        <v>12.09742896841343</v>
      </c>
      <c r="Q243" s="22">
        <f t="shared" si="16"/>
        <v>12.419658668834076</v>
      </c>
      <c r="R243" s="22">
        <f t="shared" si="17"/>
        <v>4.219507705176107</v>
      </c>
      <c r="S243" s="62">
        <f t="shared" si="18"/>
        <v>475.95588235294116</v>
      </c>
      <c r="T243" s="68">
        <f>推定結果!$B$19*EXP(推定結果!$B$17)*鉄鋼業!N243^推定結果!$B$18*鉄鋼業!I243^(推定結果!$B$19-1)</f>
        <v>1430.0075047157609</v>
      </c>
      <c r="U243" s="56">
        <f>推定結果!$B$19*鉄鋼業!M243/鉄鋼業!I243</f>
        <v>1927.6478993315288</v>
      </c>
      <c r="V243" s="72">
        <f t="shared" si="19"/>
        <v>0.18039685636252159</v>
      </c>
      <c r="W243" s="72"/>
      <c r="X243">
        <v>15208</v>
      </c>
      <c r="Y243" t="s">
        <v>121</v>
      </c>
      <c r="Z243" s="56">
        <v>770.04665176736455</v>
      </c>
      <c r="AA243" s="45">
        <v>412539</v>
      </c>
    </row>
    <row r="244" spans="1:27" x14ac:dyDescent="0.15">
      <c r="A244" s="40">
        <v>40202</v>
      </c>
      <c r="B244" s="41" t="s">
        <v>276</v>
      </c>
      <c r="C244" s="42">
        <v>23</v>
      </c>
      <c r="D244" s="43" t="s">
        <v>22</v>
      </c>
      <c r="E244" s="44">
        <v>2005</v>
      </c>
      <c r="F244" s="45">
        <v>5</v>
      </c>
      <c r="G244" s="45">
        <v>4</v>
      </c>
      <c r="H244" s="45" t="s">
        <v>23</v>
      </c>
      <c r="I244" s="45">
        <v>76</v>
      </c>
      <c r="J244" s="45">
        <v>34417</v>
      </c>
      <c r="K244" s="45">
        <v>149634</v>
      </c>
      <c r="L244" s="45">
        <v>251901</v>
      </c>
      <c r="M244" s="45">
        <v>97397</v>
      </c>
      <c r="N244" s="45">
        <v>69427</v>
      </c>
      <c r="O244" s="27">
        <v>240</v>
      </c>
      <c r="P244" s="22">
        <f t="shared" si="15"/>
        <v>11.486550688334916</v>
      </c>
      <c r="Q244" s="22">
        <f t="shared" si="16"/>
        <v>11.148031119826314</v>
      </c>
      <c r="R244" s="22">
        <f t="shared" si="17"/>
        <v>4.3307333402863311</v>
      </c>
      <c r="S244" s="62">
        <f t="shared" si="18"/>
        <v>452.85526315789474</v>
      </c>
      <c r="T244" s="68">
        <f>推定結果!$B$19*EXP(推定結果!$B$17)*鉄鋼業!N244^推定結果!$B$18*鉄鋼業!I244^(推定結果!$B$19-1)</f>
        <v>820.29813638050007</v>
      </c>
      <c r="U244" s="56">
        <f>推定結果!$B$19*鉄鋼業!M244/鉄鋼業!I244</f>
        <v>936.31496269065553</v>
      </c>
      <c r="V244" s="72">
        <f t="shared" si="19"/>
        <v>0.35336817355770711</v>
      </c>
      <c r="W244" s="72"/>
      <c r="X244">
        <v>9205</v>
      </c>
      <c r="Y244" t="s">
        <v>62</v>
      </c>
      <c r="Z244" s="56">
        <v>768.14646210582339</v>
      </c>
      <c r="AA244" s="45">
        <v>292456</v>
      </c>
    </row>
    <row r="245" spans="1:27" x14ac:dyDescent="0.15">
      <c r="A245" s="40">
        <v>22101</v>
      </c>
      <c r="B245" s="41" t="s">
        <v>148</v>
      </c>
      <c r="C245" s="42">
        <v>23</v>
      </c>
      <c r="D245" s="43" t="s">
        <v>22</v>
      </c>
      <c r="E245" s="44">
        <v>2005</v>
      </c>
      <c r="F245" s="45">
        <v>5</v>
      </c>
      <c r="G245" s="45">
        <v>4</v>
      </c>
      <c r="H245" s="45" t="s">
        <v>23</v>
      </c>
      <c r="I245" s="45">
        <v>181</v>
      </c>
      <c r="J245" s="45">
        <v>104349</v>
      </c>
      <c r="K245" s="45">
        <v>108440</v>
      </c>
      <c r="L245" s="45">
        <v>249997</v>
      </c>
      <c r="M245" s="45">
        <v>136153</v>
      </c>
      <c r="N245" s="45">
        <v>438697</v>
      </c>
      <c r="O245" s="27">
        <v>241</v>
      </c>
      <c r="P245" s="22">
        <f t="shared" si="15"/>
        <v>11.821534532379898</v>
      </c>
      <c r="Q245" s="22">
        <f t="shared" si="16"/>
        <v>12.991564248744783</v>
      </c>
      <c r="R245" s="22">
        <f t="shared" si="17"/>
        <v>5.1984970312658261</v>
      </c>
      <c r="S245" s="62">
        <f t="shared" si="18"/>
        <v>576.5138121546961</v>
      </c>
      <c r="T245" s="68">
        <f>推定結果!$B$19*EXP(推定結果!$B$17)*鉄鋼業!N245^推定結果!$B$18*鉄鋼業!I245^(推定結果!$B$19-1)</f>
        <v>1391.5719333985896</v>
      </c>
      <c r="U245" s="56">
        <f>推定結果!$B$19*鉄鋼業!M245/鉄鋼業!I245</f>
        <v>549.58973941173736</v>
      </c>
      <c r="V245" s="72">
        <f t="shared" si="19"/>
        <v>0.76640984774481646</v>
      </c>
      <c r="W245" s="72"/>
      <c r="X245">
        <v>1103</v>
      </c>
      <c r="Y245" t="s">
        <v>21</v>
      </c>
      <c r="Z245" s="56">
        <v>764.32796657292329</v>
      </c>
      <c r="AA245" s="45">
        <v>247782</v>
      </c>
    </row>
    <row r="246" spans="1:27" x14ac:dyDescent="0.15">
      <c r="A246" s="40">
        <v>1103</v>
      </c>
      <c r="B246" s="41" t="s">
        <v>21</v>
      </c>
      <c r="C246" s="42">
        <v>23</v>
      </c>
      <c r="D246" s="43" t="s">
        <v>22</v>
      </c>
      <c r="E246" s="44">
        <v>2005</v>
      </c>
      <c r="F246" s="45">
        <v>4</v>
      </c>
      <c r="G246" s="45">
        <v>3</v>
      </c>
      <c r="H246" s="45" t="s">
        <v>23</v>
      </c>
      <c r="I246" s="45">
        <v>159</v>
      </c>
      <c r="J246" s="45">
        <v>73474</v>
      </c>
      <c r="K246" s="45">
        <v>85314</v>
      </c>
      <c r="L246" s="45">
        <v>247782</v>
      </c>
      <c r="M246" s="45">
        <v>155348</v>
      </c>
      <c r="N246" s="45">
        <v>94658</v>
      </c>
      <c r="O246" s="27">
        <v>242</v>
      </c>
      <c r="P246" s="22">
        <f t="shared" si="15"/>
        <v>11.953423040583187</v>
      </c>
      <c r="Q246" s="22">
        <f t="shared" si="16"/>
        <v>11.458025674988566</v>
      </c>
      <c r="R246" s="22">
        <f t="shared" si="17"/>
        <v>5.0689042022202315</v>
      </c>
      <c r="S246" s="62">
        <f t="shared" si="18"/>
        <v>462.10062893081761</v>
      </c>
      <c r="T246" s="68">
        <f>推定結果!$B$19*EXP(推定結果!$B$17)*鉄鋼業!N246^推定結果!$B$18*鉄鋼業!I246^(推定結果!$B$19-1)</f>
        <v>764.32796657292329</v>
      </c>
      <c r="U246" s="56">
        <f>推定結果!$B$19*鉄鋼業!M246/鉄鋼業!I246</f>
        <v>713.83611757630774</v>
      </c>
      <c r="V246" s="72">
        <f t="shared" si="19"/>
        <v>0.47296392615289545</v>
      </c>
      <c r="W246" s="72"/>
      <c r="X246">
        <v>6204</v>
      </c>
      <c r="Y246" t="s">
        <v>43</v>
      </c>
      <c r="Z246" s="56">
        <v>758.49992669096389</v>
      </c>
      <c r="AA246" s="45">
        <v>520686</v>
      </c>
    </row>
    <row r="247" spans="1:27" x14ac:dyDescent="0.15">
      <c r="A247" s="40">
        <v>34103</v>
      </c>
      <c r="B247" s="41" t="s">
        <v>251</v>
      </c>
      <c r="C247" s="42">
        <v>23</v>
      </c>
      <c r="D247" s="43" t="s">
        <v>22</v>
      </c>
      <c r="E247" s="44">
        <v>2005</v>
      </c>
      <c r="F247" s="45">
        <v>5</v>
      </c>
      <c r="G247" s="45">
        <v>3</v>
      </c>
      <c r="H247" s="45" t="s">
        <v>23</v>
      </c>
      <c r="I247" s="45">
        <v>71</v>
      </c>
      <c r="J247" s="45">
        <v>40317</v>
      </c>
      <c r="K247" s="45">
        <v>129731</v>
      </c>
      <c r="L247" s="45">
        <v>244608</v>
      </c>
      <c r="M247" s="45">
        <v>109408</v>
      </c>
      <c r="N247" s="45">
        <v>85525</v>
      </c>
      <c r="O247" s="27">
        <v>243</v>
      </c>
      <c r="P247" s="22">
        <f t="shared" si="15"/>
        <v>11.602839292439027</v>
      </c>
      <c r="Q247" s="22">
        <f t="shared" si="16"/>
        <v>11.356564009845805</v>
      </c>
      <c r="R247" s="22">
        <f t="shared" si="17"/>
        <v>4.2626798770413155</v>
      </c>
      <c r="S247" s="62">
        <f t="shared" si="18"/>
        <v>567.84507042253517</v>
      </c>
      <c r="T247" s="68">
        <f>推定結果!$B$19*EXP(推定結果!$B$17)*鉄鋼業!N247^推定結果!$B$18*鉄鋼業!I247^(推定結果!$B$19-1)</f>
        <v>910.71178439361074</v>
      </c>
      <c r="U247" s="56">
        <f>推定結果!$B$19*鉄鋼業!M247/鉄鋼業!I247</f>
        <v>1125.8504513749956</v>
      </c>
      <c r="V247" s="72">
        <f t="shared" si="19"/>
        <v>0.36850138929511556</v>
      </c>
      <c r="W247" s="72"/>
      <c r="X247">
        <v>27118</v>
      </c>
      <c r="Y247" t="s">
        <v>201</v>
      </c>
      <c r="Z247" s="56">
        <v>754.51413862854952</v>
      </c>
      <c r="AA247" s="45">
        <v>423643</v>
      </c>
    </row>
    <row r="248" spans="1:27" x14ac:dyDescent="0.15">
      <c r="A248" s="40">
        <v>7205</v>
      </c>
      <c r="B248" s="41" t="s">
        <v>45</v>
      </c>
      <c r="C248" s="42">
        <v>23</v>
      </c>
      <c r="D248" s="43" t="s">
        <v>22</v>
      </c>
      <c r="E248" s="44">
        <v>2005</v>
      </c>
      <c r="F248" s="45">
        <v>3</v>
      </c>
      <c r="G248" s="45">
        <v>3</v>
      </c>
      <c r="H248" s="45" t="s">
        <v>23</v>
      </c>
      <c r="I248" s="45">
        <v>96</v>
      </c>
      <c r="J248" s="45">
        <v>38905</v>
      </c>
      <c r="K248" s="45">
        <v>144099</v>
      </c>
      <c r="L248" s="45">
        <v>235915</v>
      </c>
      <c r="M248" s="45">
        <v>87447</v>
      </c>
      <c r="N248" s="45">
        <v>87495</v>
      </c>
      <c r="O248" s="27">
        <v>244</v>
      </c>
      <c r="P248" s="22">
        <f t="shared" si="15"/>
        <v>11.378788174540983</v>
      </c>
      <c r="Q248" s="22">
        <f t="shared" si="16"/>
        <v>11.379336927855848</v>
      </c>
      <c r="R248" s="22">
        <f t="shared" si="17"/>
        <v>4.5643481914678361</v>
      </c>
      <c r="S248" s="62">
        <f t="shared" si="18"/>
        <v>405.26041666666669</v>
      </c>
      <c r="T248" s="68">
        <f>推定結果!$B$19*EXP(推定結果!$B$17)*鉄鋼業!N248^推定結果!$B$18*鉄鋼業!I248^(推定結果!$B$19-1)</f>
        <v>847.574404366149</v>
      </c>
      <c r="U248" s="56">
        <f>推定結果!$B$19*鉄鋼業!M248/鉄鋼業!I248</f>
        <v>665.52390230439391</v>
      </c>
      <c r="V248" s="72">
        <f t="shared" si="19"/>
        <v>0.44489805253467812</v>
      </c>
      <c r="W248" s="72"/>
      <c r="X248">
        <v>11221</v>
      </c>
      <c r="Y248" t="s">
        <v>78</v>
      </c>
      <c r="Z248" s="56">
        <v>754.310065110099</v>
      </c>
      <c r="AA248" s="45">
        <v>405869</v>
      </c>
    </row>
    <row r="249" spans="1:27" x14ac:dyDescent="0.15">
      <c r="A249" s="40">
        <v>46201</v>
      </c>
      <c r="B249" s="41" t="s">
        <v>290</v>
      </c>
      <c r="C249" s="42">
        <v>23</v>
      </c>
      <c r="D249" s="43" t="s">
        <v>22</v>
      </c>
      <c r="E249" s="44">
        <v>2005</v>
      </c>
      <c r="F249" s="45">
        <v>6</v>
      </c>
      <c r="G249" s="45">
        <v>4</v>
      </c>
      <c r="H249" s="45" t="s">
        <v>23</v>
      </c>
      <c r="I249" s="45">
        <v>80</v>
      </c>
      <c r="J249" s="45">
        <v>32894</v>
      </c>
      <c r="K249" s="45">
        <v>151352</v>
      </c>
      <c r="L249" s="45">
        <v>226907</v>
      </c>
      <c r="M249" s="45">
        <v>72431</v>
      </c>
      <c r="N249" s="45">
        <v>30917</v>
      </c>
      <c r="O249" s="27">
        <v>245</v>
      </c>
      <c r="P249" s="22">
        <f t="shared" si="15"/>
        <v>11.190389663527862</v>
      </c>
      <c r="Q249" s="22">
        <f t="shared" si="16"/>
        <v>10.33906147341461</v>
      </c>
      <c r="R249" s="22">
        <f t="shared" si="17"/>
        <v>4.3820266346738812</v>
      </c>
      <c r="S249" s="62">
        <f t="shared" si="18"/>
        <v>411.17500000000001</v>
      </c>
      <c r="T249" s="68">
        <f>推定結果!$B$19*EXP(推定結果!$B$17)*鉄鋼業!N249^推定結果!$B$18*鉄鋼業!I249^(推定結果!$B$19-1)</f>
        <v>579.02736380401245</v>
      </c>
      <c r="U249" s="56">
        <f>推定結果!$B$19*鉄鋼業!M249/鉄鋼業!I249</f>
        <v>661.49180785357373</v>
      </c>
      <c r="V249" s="72">
        <f t="shared" si="19"/>
        <v>0.45414256326710939</v>
      </c>
      <c r="W249" s="72"/>
      <c r="X249">
        <v>28229</v>
      </c>
      <c r="Y249" t="s">
        <v>240</v>
      </c>
      <c r="Z249" s="56">
        <v>754.00877335453629</v>
      </c>
      <c r="AA249" s="45">
        <v>629249</v>
      </c>
    </row>
    <row r="250" spans="1:27" x14ac:dyDescent="0.15">
      <c r="A250" s="40">
        <v>43202</v>
      </c>
      <c r="B250" s="41" t="s">
        <v>285</v>
      </c>
      <c r="C250" s="42">
        <v>23</v>
      </c>
      <c r="D250" s="43" t="s">
        <v>22</v>
      </c>
      <c r="E250" s="44">
        <v>2005</v>
      </c>
      <c r="F250" s="45">
        <v>6</v>
      </c>
      <c r="G250" s="45">
        <v>3</v>
      </c>
      <c r="H250" s="45" t="s">
        <v>23</v>
      </c>
      <c r="I250" s="45">
        <v>155</v>
      </c>
      <c r="J250" s="45">
        <v>49252</v>
      </c>
      <c r="K250" s="45">
        <v>87549</v>
      </c>
      <c r="L250" s="45">
        <v>225783</v>
      </c>
      <c r="M250" s="45">
        <v>131702</v>
      </c>
      <c r="N250" s="45">
        <v>98226</v>
      </c>
      <c r="O250" s="27">
        <v>246</v>
      </c>
      <c r="P250" s="22">
        <f t="shared" si="15"/>
        <v>11.78829707364492</v>
      </c>
      <c r="Q250" s="22">
        <f t="shared" si="16"/>
        <v>11.495026225082396</v>
      </c>
      <c r="R250" s="22">
        <f t="shared" si="17"/>
        <v>5.0434251169192468</v>
      </c>
      <c r="S250" s="62">
        <f t="shared" si="18"/>
        <v>317.75483870967741</v>
      </c>
      <c r="T250" s="68">
        <f>推定結果!$B$19*EXP(推定結果!$B$17)*鉄鋼業!N250^推定結果!$B$18*鉄鋼業!I250^(推定結果!$B$19-1)</f>
        <v>781.45685606089046</v>
      </c>
      <c r="U250" s="56">
        <f>推定結果!$B$19*鉄鋼業!M250/鉄鋼業!I250</f>
        <v>620.79848418445931</v>
      </c>
      <c r="V250" s="72">
        <f t="shared" si="19"/>
        <v>0.37396546749479886</v>
      </c>
      <c r="W250" s="72"/>
      <c r="X250">
        <v>8221</v>
      </c>
      <c r="Y250" t="s">
        <v>52</v>
      </c>
      <c r="Z250" s="56">
        <v>744.30798256676962</v>
      </c>
      <c r="AA250" s="45">
        <v>212794</v>
      </c>
    </row>
    <row r="251" spans="1:27" x14ac:dyDescent="0.15">
      <c r="A251" s="40">
        <v>20204</v>
      </c>
      <c r="B251" s="41" t="s">
        <v>137</v>
      </c>
      <c r="C251" s="42">
        <v>23</v>
      </c>
      <c r="D251" s="43" t="s">
        <v>22</v>
      </c>
      <c r="E251" s="44">
        <v>2005</v>
      </c>
      <c r="F251" s="45">
        <v>8</v>
      </c>
      <c r="G251" s="45">
        <v>3</v>
      </c>
      <c r="H251" s="45" t="s">
        <v>23</v>
      </c>
      <c r="I251" s="45">
        <v>71</v>
      </c>
      <c r="J251" s="45">
        <v>30254</v>
      </c>
      <c r="K251" s="45">
        <v>143622</v>
      </c>
      <c r="L251" s="45">
        <v>222049</v>
      </c>
      <c r="M251" s="45">
        <v>74691</v>
      </c>
      <c r="N251" s="45">
        <v>41467</v>
      </c>
      <c r="O251" s="27">
        <v>247</v>
      </c>
      <c r="P251" s="22">
        <f t="shared" si="15"/>
        <v>11.221114881934668</v>
      </c>
      <c r="Q251" s="22">
        <f t="shared" si="16"/>
        <v>10.632653209172005</v>
      </c>
      <c r="R251" s="22">
        <f t="shared" si="17"/>
        <v>4.2626798770413155</v>
      </c>
      <c r="S251" s="62">
        <f t="shared" si="18"/>
        <v>426.11267605633805</v>
      </c>
      <c r="T251" s="68">
        <f>推定結果!$B$19*EXP(推定結果!$B$17)*鉄鋼業!N251^推定結果!$B$18*鉄鋼業!I251^(推定結果!$B$19-1)</f>
        <v>675.1243083942195</v>
      </c>
      <c r="U251" s="56">
        <f>推定結果!$B$19*鉄鋼業!M251/鉄鋼業!I251</f>
        <v>768.59915238053702</v>
      </c>
      <c r="V251" s="72">
        <f t="shared" si="19"/>
        <v>0.40505549530733287</v>
      </c>
      <c r="W251" s="72"/>
      <c r="X251">
        <v>22209</v>
      </c>
      <c r="Y251" t="s">
        <v>154</v>
      </c>
      <c r="Z251" s="56">
        <v>741.51213992351654</v>
      </c>
      <c r="AA251" s="45">
        <v>98434</v>
      </c>
    </row>
    <row r="252" spans="1:27" x14ac:dyDescent="0.15">
      <c r="A252" s="40">
        <v>42205</v>
      </c>
      <c r="B252" s="41" t="s">
        <v>283</v>
      </c>
      <c r="C252" s="42">
        <v>23</v>
      </c>
      <c r="D252" s="43" t="s">
        <v>22</v>
      </c>
      <c r="E252" s="44">
        <v>2005</v>
      </c>
      <c r="F252" s="45">
        <v>5</v>
      </c>
      <c r="G252" s="45">
        <v>4</v>
      </c>
      <c r="H252" s="45" t="s">
        <v>23</v>
      </c>
      <c r="I252" s="45">
        <v>84</v>
      </c>
      <c r="J252" s="45">
        <v>30572</v>
      </c>
      <c r="K252" s="45">
        <v>115178</v>
      </c>
      <c r="L252" s="45">
        <v>217738</v>
      </c>
      <c r="M252" s="45">
        <v>97775</v>
      </c>
      <c r="N252" s="45">
        <v>120882</v>
      </c>
      <c r="O252" s="27">
        <v>248</v>
      </c>
      <c r="P252" s="22">
        <f t="shared" si="15"/>
        <v>11.490424199623716</v>
      </c>
      <c r="Q252" s="22">
        <f t="shared" si="16"/>
        <v>11.702570142143964</v>
      </c>
      <c r="R252" s="22">
        <f t="shared" si="17"/>
        <v>4.4308167988433134</v>
      </c>
      <c r="S252" s="62">
        <f t="shared" si="18"/>
        <v>363.95238095238096</v>
      </c>
      <c r="T252" s="68">
        <f>推定結果!$B$19*EXP(推定結果!$B$17)*鉄鋼業!N252^推定結果!$B$18*鉄鋼業!I252^(推定結果!$B$19-1)</f>
        <v>1004.257022197273</v>
      </c>
      <c r="U252" s="56">
        <f>推定結果!$B$19*鉄鋼業!M252/鉄鋼業!I252</f>
        <v>850.42988713571299</v>
      </c>
      <c r="V252" s="72">
        <f t="shared" si="19"/>
        <v>0.31267706468933776</v>
      </c>
      <c r="W252" s="72"/>
      <c r="X252">
        <v>24201</v>
      </c>
      <c r="Y252" t="s">
        <v>183</v>
      </c>
      <c r="Z252" s="56">
        <v>741.09292892861038</v>
      </c>
      <c r="AA252" s="45">
        <v>98721</v>
      </c>
    </row>
    <row r="253" spans="1:27" x14ac:dyDescent="0.15">
      <c r="A253" s="40">
        <v>27122</v>
      </c>
      <c r="B253" s="41" t="s">
        <v>202</v>
      </c>
      <c r="C253" s="42">
        <v>23</v>
      </c>
      <c r="D253" s="43" t="s">
        <v>22</v>
      </c>
      <c r="E253" s="44">
        <v>2005</v>
      </c>
      <c r="F253" s="45">
        <v>9</v>
      </c>
      <c r="G253" s="45">
        <v>4</v>
      </c>
      <c r="H253" s="45" t="s">
        <v>23</v>
      </c>
      <c r="I253" s="45">
        <v>80</v>
      </c>
      <c r="J253" s="45">
        <v>34105</v>
      </c>
      <c r="K253" s="45">
        <v>126397</v>
      </c>
      <c r="L253" s="45">
        <v>214364</v>
      </c>
      <c r="M253" s="45">
        <v>83811</v>
      </c>
      <c r="N253" s="45">
        <v>96964</v>
      </c>
      <c r="O253" s="27">
        <v>249</v>
      </c>
      <c r="P253" s="22">
        <f t="shared" si="15"/>
        <v>11.336319542772157</v>
      </c>
      <c r="Q253" s="22">
        <f t="shared" si="16"/>
        <v>11.482095054577625</v>
      </c>
      <c r="R253" s="22">
        <f t="shared" si="17"/>
        <v>4.3820266346738812</v>
      </c>
      <c r="S253" s="62">
        <f t="shared" si="18"/>
        <v>426.3125</v>
      </c>
      <c r="T253" s="68">
        <f>推定結果!$B$19*EXP(推定結果!$B$17)*鉄鋼業!N253^推定結果!$B$18*鉄鋼業!I253^(推定結果!$B$19-1)</f>
        <v>928.88256256981254</v>
      </c>
      <c r="U253" s="56">
        <f>推定結果!$B$19*鉄鋼業!M253/鉄鋼業!I253</f>
        <v>765.42212461537008</v>
      </c>
      <c r="V253" s="72">
        <f t="shared" si="19"/>
        <v>0.40692749161804537</v>
      </c>
      <c r="W253" s="72"/>
      <c r="X253">
        <v>27209</v>
      </c>
      <c r="Y253" t="s">
        <v>213</v>
      </c>
      <c r="Z253" s="56">
        <v>737.53470417493395</v>
      </c>
      <c r="AA253" s="45">
        <v>284672</v>
      </c>
    </row>
    <row r="254" spans="1:27" x14ac:dyDescent="0.15">
      <c r="A254" s="40">
        <v>22206</v>
      </c>
      <c r="B254" s="41" t="s">
        <v>152</v>
      </c>
      <c r="C254" s="42">
        <v>23</v>
      </c>
      <c r="D254" s="43" t="s">
        <v>22</v>
      </c>
      <c r="E254" s="44">
        <v>2005</v>
      </c>
      <c r="F254" s="45">
        <v>6</v>
      </c>
      <c r="G254" s="45">
        <v>4</v>
      </c>
      <c r="H254" s="45" t="s">
        <v>23</v>
      </c>
      <c r="I254" s="45">
        <v>93</v>
      </c>
      <c r="J254" s="45">
        <v>44523</v>
      </c>
      <c r="K254" s="45">
        <v>112305</v>
      </c>
      <c r="L254" s="45">
        <v>213159</v>
      </c>
      <c r="M254" s="45">
        <v>96051</v>
      </c>
      <c r="N254" s="45">
        <v>84993</v>
      </c>
      <c r="O254" s="27">
        <v>250</v>
      </c>
      <c r="P254" s="22">
        <f t="shared" si="15"/>
        <v>11.47263457938665</v>
      </c>
      <c r="Q254" s="22">
        <f t="shared" si="16"/>
        <v>11.350324179140088</v>
      </c>
      <c r="R254" s="22">
        <f t="shared" si="17"/>
        <v>4.5325994931532563</v>
      </c>
      <c r="S254" s="62">
        <f t="shared" si="18"/>
        <v>478.74193548387098</v>
      </c>
      <c r="T254" s="68">
        <f>推定結果!$B$19*EXP(推定結果!$B$17)*鉄鋼業!N254^推定結果!$B$18*鉄鋼業!I254^(推定結果!$B$19-1)</f>
        <v>844.66044382356642</v>
      </c>
      <c r="U254" s="56">
        <f>推定結果!$B$19*鉄鋼業!M254/鉄鋼業!I254</f>
        <v>754.58630347807309</v>
      </c>
      <c r="V254" s="72">
        <f t="shared" si="19"/>
        <v>0.4635349970328263</v>
      </c>
      <c r="W254" s="72"/>
      <c r="X254">
        <v>27219</v>
      </c>
      <c r="Y254" t="s">
        <v>222</v>
      </c>
      <c r="Z254" s="56">
        <v>724.60282649508747</v>
      </c>
      <c r="AA254" s="45">
        <v>142656</v>
      </c>
    </row>
    <row r="255" spans="1:27" x14ac:dyDescent="0.15">
      <c r="A255" s="40">
        <v>8221</v>
      </c>
      <c r="B255" s="41" t="s">
        <v>52</v>
      </c>
      <c r="C255" s="42">
        <v>23</v>
      </c>
      <c r="D255" s="43" t="s">
        <v>22</v>
      </c>
      <c r="E255" s="44">
        <v>2005</v>
      </c>
      <c r="F255" s="45">
        <v>5</v>
      </c>
      <c r="G255" s="45">
        <v>4</v>
      </c>
      <c r="H255" s="45" t="s">
        <v>23</v>
      </c>
      <c r="I255" s="45">
        <v>74</v>
      </c>
      <c r="J255" s="45">
        <v>20310</v>
      </c>
      <c r="K255" s="45">
        <v>165097</v>
      </c>
      <c r="L255" s="45">
        <v>212794</v>
      </c>
      <c r="M255" s="45">
        <v>45425</v>
      </c>
      <c r="N255" s="45">
        <v>53936</v>
      </c>
      <c r="O255" s="27">
        <v>251</v>
      </c>
      <c r="P255" s="22">
        <f t="shared" si="15"/>
        <v>10.723817893264371</v>
      </c>
      <c r="Q255" s="22">
        <f t="shared" si="16"/>
        <v>10.895553437473842</v>
      </c>
      <c r="R255" s="22">
        <f t="shared" si="17"/>
        <v>4.3040650932041702</v>
      </c>
      <c r="S255" s="62">
        <f t="shared" si="18"/>
        <v>274.45945945945948</v>
      </c>
      <c r="T255" s="68">
        <f>推定結果!$B$19*EXP(推定結果!$B$17)*鉄鋼業!N255^推定結果!$B$18*鉄鋼業!I255^(推定結果!$B$19-1)</f>
        <v>744.30798256676962</v>
      </c>
      <c r="U255" s="56">
        <f>推定結果!$B$19*鉄鋼業!M255/鉄鋼業!I255</f>
        <v>448.49044211319983</v>
      </c>
      <c r="V255" s="72">
        <f t="shared" si="19"/>
        <v>0.44711062190423778</v>
      </c>
      <c r="W255" s="72"/>
      <c r="X255">
        <v>16206</v>
      </c>
      <c r="Y255" t="s">
        <v>126</v>
      </c>
      <c r="Z255" s="56">
        <v>718.89636950962324</v>
      </c>
      <c r="AA255" s="45">
        <v>299098</v>
      </c>
    </row>
    <row r="256" spans="1:27" x14ac:dyDescent="0.15">
      <c r="A256" s="40">
        <v>10207</v>
      </c>
      <c r="B256" s="41" t="s">
        <v>71</v>
      </c>
      <c r="C256" s="42">
        <v>23</v>
      </c>
      <c r="D256" s="43" t="s">
        <v>22</v>
      </c>
      <c r="E256" s="44">
        <v>2005</v>
      </c>
      <c r="F256" s="45">
        <v>3</v>
      </c>
      <c r="G256" s="45">
        <v>3</v>
      </c>
      <c r="H256" s="45" t="s">
        <v>23</v>
      </c>
      <c r="I256" s="45">
        <v>84</v>
      </c>
      <c r="J256" s="45">
        <v>26898</v>
      </c>
      <c r="K256" s="45">
        <v>84132</v>
      </c>
      <c r="L256" s="45">
        <v>211119</v>
      </c>
      <c r="M256" s="45">
        <v>121062</v>
      </c>
      <c r="N256" s="45">
        <v>103942</v>
      </c>
      <c r="O256" s="27">
        <v>252</v>
      </c>
      <c r="P256" s="22">
        <f t="shared" si="15"/>
        <v>11.704058090042732</v>
      </c>
      <c r="Q256" s="22">
        <f t="shared" si="16"/>
        <v>11.55158833024762</v>
      </c>
      <c r="R256" s="22">
        <f t="shared" si="17"/>
        <v>4.4308167988433134</v>
      </c>
      <c r="S256" s="62">
        <f t="shared" si="18"/>
        <v>320.21428571428572</v>
      </c>
      <c r="T256" s="68">
        <f>推定結果!$B$19*EXP(推定結果!$B$17)*鉄鋼業!N256^推定結果!$B$18*鉄鋼業!I256^(推定結果!$B$19-1)</f>
        <v>943.47875349212211</v>
      </c>
      <c r="U256" s="56">
        <f>推定結果!$B$19*鉄鋼業!M256/鉄鋼業!I256</f>
        <v>1052.976149285847</v>
      </c>
      <c r="V256" s="72">
        <f t="shared" si="19"/>
        <v>0.22218367448084453</v>
      </c>
      <c r="W256" s="72"/>
      <c r="X256">
        <v>12230</v>
      </c>
      <c r="Y256" t="s">
        <v>97</v>
      </c>
      <c r="Z256" s="56">
        <v>717.48621161812468</v>
      </c>
      <c r="AA256" s="45">
        <v>373361</v>
      </c>
    </row>
    <row r="257" spans="1:27" x14ac:dyDescent="0.15">
      <c r="A257" s="40">
        <v>24214</v>
      </c>
      <c r="B257" s="41" t="s">
        <v>187</v>
      </c>
      <c r="C257" s="42">
        <v>23</v>
      </c>
      <c r="D257" s="43" t="s">
        <v>22</v>
      </c>
      <c r="E257" s="44">
        <v>2005</v>
      </c>
      <c r="F257" s="45">
        <v>11</v>
      </c>
      <c r="G257" s="45">
        <v>7</v>
      </c>
      <c r="H257" s="45" t="s">
        <v>23</v>
      </c>
      <c r="I257" s="45">
        <v>143</v>
      </c>
      <c r="J257" s="45">
        <v>52608</v>
      </c>
      <c r="K257" s="45">
        <v>86393</v>
      </c>
      <c r="L257" s="45">
        <v>205270</v>
      </c>
      <c r="M257" s="45">
        <v>113216</v>
      </c>
      <c r="N257" s="45">
        <v>109957</v>
      </c>
      <c r="O257" s="27">
        <v>253</v>
      </c>
      <c r="P257" s="22">
        <f t="shared" si="15"/>
        <v>11.637052777519457</v>
      </c>
      <c r="Q257" s="22">
        <f t="shared" si="16"/>
        <v>11.607844659258769</v>
      </c>
      <c r="R257" s="22">
        <f t="shared" si="17"/>
        <v>4.962844630259907</v>
      </c>
      <c r="S257" s="62">
        <f t="shared" si="18"/>
        <v>367.88811188811189</v>
      </c>
      <c r="T257" s="68">
        <f>推定結果!$B$19*EXP(推定結果!$B$17)*鉄鋼業!N257^推定結果!$B$18*鉄鋼業!I257^(推定結果!$B$19-1)</f>
        <v>836.74233944775472</v>
      </c>
      <c r="U257" s="56">
        <f>推定結果!$B$19*鉄鋼業!M257/鉄鋼業!I257</f>
        <v>578.44456561031052</v>
      </c>
      <c r="V257" s="72">
        <f t="shared" si="19"/>
        <v>0.46466930469191636</v>
      </c>
      <c r="W257" s="72"/>
      <c r="X257">
        <v>22102</v>
      </c>
      <c r="Y257" t="s">
        <v>149</v>
      </c>
      <c r="Z257" s="56">
        <v>710.57897828512614</v>
      </c>
      <c r="AA257" s="45">
        <v>328753</v>
      </c>
    </row>
    <row r="258" spans="1:27" x14ac:dyDescent="0.15">
      <c r="A258" s="40">
        <v>11218</v>
      </c>
      <c r="B258" s="41" t="s">
        <v>77</v>
      </c>
      <c r="C258" s="42">
        <v>23</v>
      </c>
      <c r="D258" s="43" t="s">
        <v>22</v>
      </c>
      <c r="E258" s="44">
        <v>2005</v>
      </c>
      <c r="F258" s="45">
        <v>3</v>
      </c>
      <c r="G258" s="45">
        <v>3</v>
      </c>
      <c r="H258" s="45" t="s">
        <v>23</v>
      </c>
      <c r="I258" s="45">
        <v>50</v>
      </c>
      <c r="J258" s="45">
        <v>26496</v>
      </c>
      <c r="K258" s="45">
        <v>149803</v>
      </c>
      <c r="L258" s="45">
        <v>201098</v>
      </c>
      <c r="M258" s="45">
        <v>48852</v>
      </c>
      <c r="N258" s="45">
        <v>11401</v>
      </c>
      <c r="O258" s="27">
        <v>254</v>
      </c>
      <c r="P258" s="22">
        <f t="shared" si="15"/>
        <v>10.796550598290979</v>
      </c>
      <c r="Q258" s="22">
        <f t="shared" si="16"/>
        <v>9.3414563498337202</v>
      </c>
      <c r="R258" s="22">
        <f t="shared" si="17"/>
        <v>3.912023005428146</v>
      </c>
      <c r="S258" s="62">
        <f t="shared" si="18"/>
        <v>529.91999999999996</v>
      </c>
      <c r="T258" s="68">
        <f>推定結果!$B$19*EXP(推定結果!$B$17)*鉄鋼業!N258^推定結果!$B$18*鉄鋼業!I258^(推定結果!$B$19-1)</f>
        <v>435.05007891723278</v>
      </c>
      <c r="U258" s="56">
        <f>推定結果!$B$19*鉄鋼業!M258/鉄鋼業!I258</f>
        <v>713.84236688186638</v>
      </c>
      <c r="V258" s="72">
        <f t="shared" si="19"/>
        <v>0.5423728813559322</v>
      </c>
      <c r="W258" s="72"/>
      <c r="X258">
        <v>27203</v>
      </c>
      <c r="Y258" t="s">
        <v>209</v>
      </c>
      <c r="Z258" s="56">
        <v>687.97697552645229</v>
      </c>
      <c r="AA258" s="45">
        <v>348844</v>
      </c>
    </row>
    <row r="259" spans="1:27" x14ac:dyDescent="0.15">
      <c r="A259" s="40">
        <v>45201</v>
      </c>
      <c r="B259" s="41" t="s">
        <v>289</v>
      </c>
      <c r="C259" s="42">
        <v>23</v>
      </c>
      <c r="D259" s="43" t="s">
        <v>22</v>
      </c>
      <c r="E259" s="44">
        <v>2005</v>
      </c>
      <c r="F259" s="45">
        <v>3</v>
      </c>
      <c r="G259" s="45">
        <v>3</v>
      </c>
      <c r="H259" s="45" t="s">
        <v>23</v>
      </c>
      <c r="I259" s="45">
        <v>38</v>
      </c>
      <c r="J259" s="45">
        <v>14615</v>
      </c>
      <c r="K259" s="45">
        <v>129248</v>
      </c>
      <c r="L259" s="45">
        <v>190569</v>
      </c>
      <c r="M259" s="45">
        <v>58401</v>
      </c>
      <c r="N259" s="45">
        <v>148547</v>
      </c>
      <c r="O259" s="27">
        <v>255</v>
      </c>
      <c r="P259" s="22">
        <f t="shared" si="15"/>
        <v>10.975088291957388</v>
      </c>
      <c r="Q259" s="22">
        <f t="shared" si="16"/>
        <v>11.908656685466363</v>
      </c>
      <c r="R259" s="22">
        <f t="shared" si="17"/>
        <v>3.6375861597263857</v>
      </c>
      <c r="S259" s="62">
        <f t="shared" si="18"/>
        <v>384.60526315789474</v>
      </c>
      <c r="T259" s="68">
        <f>推定結果!$B$19*EXP(推定結果!$B$17)*鉄鋼業!N259^推定結果!$B$18*鉄鋼業!I259^(推定結果!$B$19-1)</f>
        <v>1354.1110979224322</v>
      </c>
      <c r="U259" s="56">
        <f>推定結果!$B$19*鉄鋼業!M259/鉄鋼業!I259</f>
        <v>1122.8627193054606</v>
      </c>
      <c r="V259" s="72">
        <f t="shared" si="19"/>
        <v>0.25025256416842179</v>
      </c>
      <c r="W259" s="72"/>
      <c r="X259">
        <v>20204</v>
      </c>
      <c r="Y259" t="s">
        <v>137</v>
      </c>
      <c r="Z259" s="56">
        <v>675.1243083942195</v>
      </c>
      <c r="AA259" s="45">
        <v>222049</v>
      </c>
    </row>
    <row r="260" spans="1:27" x14ac:dyDescent="0.15">
      <c r="A260" s="40">
        <v>38201</v>
      </c>
      <c r="B260" s="41" t="s">
        <v>265</v>
      </c>
      <c r="C260" s="42">
        <v>23</v>
      </c>
      <c r="D260" s="43" t="s">
        <v>22</v>
      </c>
      <c r="E260" s="44">
        <v>2005</v>
      </c>
      <c r="F260" s="45">
        <v>9</v>
      </c>
      <c r="G260" s="45">
        <v>4</v>
      </c>
      <c r="H260" s="45" t="s">
        <v>23</v>
      </c>
      <c r="I260" s="45">
        <v>95</v>
      </c>
      <c r="J260" s="45">
        <v>34651</v>
      </c>
      <c r="K260" s="45">
        <v>67119</v>
      </c>
      <c r="L260" s="45">
        <v>157252</v>
      </c>
      <c r="M260" s="45">
        <v>85841</v>
      </c>
      <c r="N260" s="45">
        <v>94902</v>
      </c>
      <c r="O260" s="27">
        <v>256</v>
      </c>
      <c r="P260" s="22">
        <f t="shared" si="15"/>
        <v>11.360252026817339</v>
      </c>
      <c r="Q260" s="22">
        <f t="shared" si="16"/>
        <v>11.460600059191544</v>
      </c>
      <c r="R260" s="22">
        <f t="shared" si="17"/>
        <v>4.5538768916005408</v>
      </c>
      <c r="S260" s="62">
        <f t="shared" si="18"/>
        <v>364.74736842105261</v>
      </c>
      <c r="T260" s="68">
        <f>推定結果!$B$19*EXP(推定結果!$B$17)*鉄鋼業!N260^推定結果!$B$18*鉄鋼業!I260^(推定結果!$B$19-1)</f>
        <v>879.01404885713987</v>
      </c>
      <c r="U260" s="56">
        <f>推定結果!$B$19*鉄鋼業!M260/鉄鋼業!I260</f>
        <v>660.17813864762616</v>
      </c>
      <c r="V260" s="72">
        <f t="shared" si="19"/>
        <v>0.40366491536678278</v>
      </c>
      <c r="W260" s="72"/>
      <c r="X260">
        <v>8229</v>
      </c>
      <c r="Y260" t="s">
        <v>56</v>
      </c>
      <c r="Z260" s="56">
        <v>674.71585008963768</v>
      </c>
      <c r="AA260" s="45">
        <v>594054</v>
      </c>
    </row>
    <row r="261" spans="1:27" x14ac:dyDescent="0.15">
      <c r="A261" s="40">
        <v>38205</v>
      </c>
      <c r="B261" s="41" t="s">
        <v>266</v>
      </c>
      <c r="C261" s="42">
        <v>23</v>
      </c>
      <c r="D261" s="43" t="s">
        <v>22</v>
      </c>
      <c r="E261" s="44">
        <v>2005</v>
      </c>
      <c r="F261" s="45">
        <v>6</v>
      </c>
      <c r="G261" s="45">
        <v>4</v>
      </c>
      <c r="H261" s="45" t="s">
        <v>23</v>
      </c>
      <c r="I261" s="45">
        <v>70</v>
      </c>
      <c r="J261" s="45">
        <v>31717</v>
      </c>
      <c r="K261" s="45">
        <v>61900</v>
      </c>
      <c r="L261" s="45">
        <v>151753</v>
      </c>
      <c r="M261" s="45">
        <v>85575</v>
      </c>
      <c r="N261" s="45">
        <v>32513</v>
      </c>
      <c r="O261" s="27">
        <v>257</v>
      </c>
      <c r="P261" s="22">
        <f t="shared" ref="P261:P272" si="20">LN(M261)</f>
        <v>11.357148463398387</v>
      </c>
      <c r="Q261" s="22">
        <f t="shared" ref="Q261:Q272" si="21">LN(N261)</f>
        <v>10.389395288339156</v>
      </c>
      <c r="R261" s="22">
        <f t="shared" ref="R261:R272" si="22">LN(I261)</f>
        <v>4.2484952420493594</v>
      </c>
      <c r="S261" s="62">
        <f t="shared" si="18"/>
        <v>453.1</v>
      </c>
      <c r="T261" s="68">
        <f>推定結果!$B$19*EXP(推定結果!$B$17)*鉄鋼業!N261^推定結果!$B$18*鉄鋼業!I261^(推定結果!$B$19-1)</f>
        <v>612.85801819990218</v>
      </c>
      <c r="U261" s="56">
        <f>推定結果!$B$19*鉄鋼業!M261/鉄鋼業!I261</f>
        <v>893.17969941157128</v>
      </c>
      <c r="V261" s="72">
        <f t="shared" si="19"/>
        <v>0.37063394683026585</v>
      </c>
      <c r="W261" s="72"/>
      <c r="X261">
        <v>26204</v>
      </c>
      <c r="Y261" t="s">
        <v>195</v>
      </c>
      <c r="Z261" s="56">
        <v>673.01483568423464</v>
      </c>
      <c r="AA261" s="45">
        <v>144649</v>
      </c>
    </row>
    <row r="262" spans="1:27" x14ac:dyDescent="0.15">
      <c r="A262" s="40">
        <v>26204</v>
      </c>
      <c r="B262" s="41" t="s">
        <v>195</v>
      </c>
      <c r="C262" s="42">
        <v>23</v>
      </c>
      <c r="D262" s="43" t="s">
        <v>22</v>
      </c>
      <c r="E262" s="44">
        <v>2005</v>
      </c>
      <c r="F262" s="45">
        <v>3</v>
      </c>
      <c r="G262" s="45">
        <v>3</v>
      </c>
      <c r="H262" s="45" t="s">
        <v>23</v>
      </c>
      <c r="I262" s="45">
        <v>39</v>
      </c>
      <c r="J262" s="45">
        <v>18823</v>
      </c>
      <c r="K262" s="45">
        <v>89112</v>
      </c>
      <c r="L262" s="45">
        <v>144649</v>
      </c>
      <c r="M262" s="45">
        <v>52892</v>
      </c>
      <c r="N262" s="45">
        <v>27855</v>
      </c>
      <c r="O262" s="27">
        <v>258</v>
      </c>
      <c r="P262" s="22">
        <f t="shared" si="20"/>
        <v>10.876007377676714</v>
      </c>
      <c r="Q262" s="22">
        <f t="shared" si="21"/>
        <v>10.234767762454917</v>
      </c>
      <c r="R262" s="22">
        <f t="shared" si="22"/>
        <v>3.6635616461296463</v>
      </c>
      <c r="S262" s="62">
        <f t="shared" ref="S262:S272" si="23">J262/I262</f>
        <v>482.64102564102564</v>
      </c>
      <c r="T262" s="68">
        <f>推定結果!$B$19*EXP(推定結果!$B$17)*鉄鋼業!N262^推定結果!$B$18*鉄鋼業!I262^(推定結果!$B$19-1)</f>
        <v>673.01483568423464</v>
      </c>
      <c r="U262" s="56">
        <f>推定結果!$B$19*鉄鋼業!M262/鉄鋼業!I262</f>
        <v>990.86698466313919</v>
      </c>
      <c r="V262" s="72">
        <f t="shared" ref="V262:V272" si="24">J262/M262</f>
        <v>0.35587612493382742</v>
      </c>
      <c r="W262" s="72"/>
      <c r="X262">
        <v>17206</v>
      </c>
      <c r="Y262" t="s">
        <v>130</v>
      </c>
      <c r="Z262" s="56">
        <v>651.67054010534866</v>
      </c>
      <c r="AA262" s="45">
        <v>433957</v>
      </c>
    </row>
    <row r="263" spans="1:27" x14ac:dyDescent="0.15">
      <c r="A263" s="40">
        <v>27219</v>
      </c>
      <c r="B263" s="41" t="s">
        <v>222</v>
      </c>
      <c r="C263" s="42">
        <v>23</v>
      </c>
      <c r="D263" s="43" t="s">
        <v>22</v>
      </c>
      <c r="E263" s="44">
        <v>2005</v>
      </c>
      <c r="F263" s="45">
        <v>8</v>
      </c>
      <c r="G263" s="45">
        <v>5</v>
      </c>
      <c r="H263" s="45" t="s">
        <v>23</v>
      </c>
      <c r="I263" s="45">
        <v>109</v>
      </c>
      <c r="J263" s="45">
        <v>36362</v>
      </c>
      <c r="K263" s="45">
        <v>50372</v>
      </c>
      <c r="L263" s="45">
        <v>142656</v>
      </c>
      <c r="M263" s="45">
        <v>87889</v>
      </c>
      <c r="N263" s="45">
        <v>65054</v>
      </c>
      <c r="O263" s="27">
        <v>259</v>
      </c>
      <c r="P263" s="22">
        <f t="shared" si="20"/>
        <v>11.383829933635276</v>
      </c>
      <c r="Q263" s="22">
        <f t="shared" si="21"/>
        <v>11.082972973210794</v>
      </c>
      <c r="R263" s="22">
        <f t="shared" si="22"/>
        <v>4.6913478822291435</v>
      </c>
      <c r="S263" s="62">
        <f t="shared" si="23"/>
        <v>333.59633027522938</v>
      </c>
      <c r="T263" s="68">
        <f>推定結果!$B$19*EXP(推定結果!$B$17)*鉄鋼業!N263^推定結果!$B$18*鉄鋼業!I263^(推定結果!$B$19-1)</f>
        <v>724.60282649508747</v>
      </c>
      <c r="U263" s="56">
        <f>推定結果!$B$19*鉄鋼業!M263/鉄鋼業!I263</f>
        <v>589.11217877025638</v>
      </c>
      <c r="V263" s="72">
        <f t="shared" si="24"/>
        <v>0.41372640489708612</v>
      </c>
      <c r="W263" s="72"/>
      <c r="X263">
        <v>3204</v>
      </c>
      <c r="Y263" t="s">
        <v>33</v>
      </c>
      <c r="Z263" s="56">
        <v>649.09420536977245</v>
      </c>
      <c r="AA263" s="45">
        <v>429289</v>
      </c>
    </row>
    <row r="264" spans="1:27" x14ac:dyDescent="0.15">
      <c r="A264" s="40">
        <v>28215</v>
      </c>
      <c r="B264" s="41" t="s">
        <v>237</v>
      </c>
      <c r="C264" s="42">
        <v>23</v>
      </c>
      <c r="D264" s="43" t="s">
        <v>22</v>
      </c>
      <c r="E264" s="44">
        <v>2005</v>
      </c>
      <c r="F264" s="45">
        <v>5</v>
      </c>
      <c r="G264" s="45">
        <v>3</v>
      </c>
      <c r="H264" s="45" t="s">
        <v>23</v>
      </c>
      <c r="I264" s="45">
        <v>78</v>
      </c>
      <c r="J264" s="45">
        <v>35011</v>
      </c>
      <c r="K264" s="45">
        <v>65653</v>
      </c>
      <c r="L264" s="45">
        <v>137541</v>
      </c>
      <c r="M264" s="45">
        <v>68469</v>
      </c>
      <c r="N264" s="45">
        <v>13422</v>
      </c>
      <c r="O264" s="27">
        <v>260</v>
      </c>
      <c r="P264" s="22">
        <f t="shared" si="20"/>
        <v>11.134136367071987</v>
      </c>
      <c r="Q264" s="22">
        <f t="shared" si="21"/>
        <v>9.5046504307181845</v>
      </c>
      <c r="R264" s="22">
        <f t="shared" si="22"/>
        <v>4.3567088266895917</v>
      </c>
      <c r="S264" s="62">
        <f t="shared" si="23"/>
        <v>448.85897435897436</v>
      </c>
      <c r="T264" s="68">
        <f>推定結果!$B$19*EXP(推定結果!$B$17)*鉄鋼業!N264^推定結果!$B$18*鉄鋼業!I264^(推定結果!$B$19-1)</f>
        <v>412.87693342697764</v>
      </c>
      <c r="U264" s="56">
        <f>推定結果!$B$19*鉄鋼業!M264/鉄鋼業!I264</f>
        <v>641.34152209124716</v>
      </c>
      <c r="V264" s="72">
        <f t="shared" si="24"/>
        <v>0.51134089880091715</v>
      </c>
      <c r="W264" s="72"/>
      <c r="X264">
        <v>8226</v>
      </c>
      <c r="Y264" t="s">
        <v>54</v>
      </c>
      <c r="Z264" s="56">
        <v>634.50789503030774</v>
      </c>
      <c r="AA264" s="45">
        <v>424994</v>
      </c>
    </row>
    <row r="265" spans="1:27" x14ac:dyDescent="0.15">
      <c r="A265" s="40">
        <v>20207</v>
      </c>
      <c r="B265" s="41" t="s">
        <v>138</v>
      </c>
      <c r="C265" s="42">
        <v>23</v>
      </c>
      <c r="D265" s="43" t="s">
        <v>22</v>
      </c>
      <c r="E265" s="44">
        <v>2005</v>
      </c>
      <c r="F265" s="45">
        <v>7</v>
      </c>
      <c r="G265" s="45">
        <v>3</v>
      </c>
      <c r="H265" s="45" t="s">
        <v>23</v>
      </c>
      <c r="I265" s="45">
        <v>93</v>
      </c>
      <c r="J265" s="45">
        <v>31428</v>
      </c>
      <c r="K265" s="45">
        <v>42004</v>
      </c>
      <c r="L265" s="45">
        <v>121230</v>
      </c>
      <c r="M265" s="45">
        <v>75453</v>
      </c>
      <c r="N265" s="45">
        <v>78826</v>
      </c>
      <c r="O265" s="27">
        <v>261</v>
      </c>
      <c r="P265" s="22">
        <f t="shared" si="20"/>
        <v>11.231265224836942</v>
      </c>
      <c r="Q265" s="22">
        <f t="shared" si="21"/>
        <v>11.27499817066327</v>
      </c>
      <c r="R265" s="22">
        <f t="shared" si="22"/>
        <v>4.5325994931532563</v>
      </c>
      <c r="S265" s="62">
        <f t="shared" si="23"/>
        <v>337.93548387096774</v>
      </c>
      <c r="T265" s="68">
        <f>推定結果!$B$19*EXP(推定結果!$B$17)*鉄鋼業!N265^推定結果!$B$18*鉄鋼業!I265^(推定結果!$B$19-1)</f>
        <v>818.75768927764034</v>
      </c>
      <c r="U265" s="56">
        <f>推定結果!$B$19*鉄鋼業!M265/鉄鋼業!I265</f>
        <v>592.76634659015576</v>
      </c>
      <c r="V265" s="72">
        <f t="shared" si="24"/>
        <v>0.41652419386903106</v>
      </c>
      <c r="W265" s="72"/>
      <c r="X265">
        <v>38205</v>
      </c>
      <c r="Y265" t="s">
        <v>266</v>
      </c>
      <c r="Z265" s="56">
        <v>612.85801819990218</v>
      </c>
      <c r="AA265" s="45">
        <v>151753</v>
      </c>
    </row>
    <row r="266" spans="1:27" x14ac:dyDescent="0.15">
      <c r="A266" s="40">
        <v>3201</v>
      </c>
      <c r="B266" s="41" t="s">
        <v>32</v>
      </c>
      <c r="C266" s="42">
        <v>23</v>
      </c>
      <c r="D266" s="43" t="s">
        <v>22</v>
      </c>
      <c r="E266" s="44">
        <v>2005</v>
      </c>
      <c r="F266" s="45">
        <v>6</v>
      </c>
      <c r="G266" s="45">
        <v>3</v>
      </c>
      <c r="H266" s="45" t="s">
        <v>23</v>
      </c>
      <c r="I266" s="45">
        <v>99</v>
      </c>
      <c r="J266" s="45">
        <v>28436</v>
      </c>
      <c r="K266" s="45">
        <v>40672</v>
      </c>
      <c r="L266" s="45">
        <v>119008</v>
      </c>
      <c r="M266" s="45">
        <v>74612</v>
      </c>
      <c r="N266" s="45">
        <v>36373</v>
      </c>
      <c r="O266" s="27">
        <v>262</v>
      </c>
      <c r="P266" s="22">
        <f t="shared" si="20"/>
        <v>11.220056631164454</v>
      </c>
      <c r="Q266" s="22">
        <f t="shared" si="21"/>
        <v>10.501582020144314</v>
      </c>
      <c r="R266" s="22">
        <f t="shared" si="22"/>
        <v>4.5951198501345898</v>
      </c>
      <c r="S266" s="62">
        <f t="shared" si="23"/>
        <v>287.23232323232321</v>
      </c>
      <c r="T266" s="68">
        <f>推定結果!$B$19*EXP(推定結果!$B$17)*鉄鋼業!N266^推定結果!$B$18*鉄鋼業!I266^(推定結果!$B$19-1)</f>
        <v>584.72794487816168</v>
      </c>
      <c r="U266" s="56">
        <f>推定結果!$B$19*鉄鋼業!M266/鉄鋼業!I266</f>
        <v>550.63455605127888</v>
      </c>
      <c r="V266" s="72">
        <f t="shared" si="24"/>
        <v>0.3811183187690988</v>
      </c>
      <c r="W266" s="72"/>
      <c r="X266">
        <v>24204</v>
      </c>
      <c r="Y266" t="s">
        <v>185</v>
      </c>
      <c r="Z266" s="56">
        <v>590.22127343668546</v>
      </c>
      <c r="AA266" s="45">
        <v>290941</v>
      </c>
    </row>
    <row r="267" spans="1:27" x14ac:dyDescent="0.15">
      <c r="A267" s="40">
        <v>40211</v>
      </c>
      <c r="B267" s="41" t="s">
        <v>279</v>
      </c>
      <c r="C267" s="42">
        <v>23</v>
      </c>
      <c r="D267" s="43" t="s">
        <v>22</v>
      </c>
      <c r="E267" s="44">
        <v>2005</v>
      </c>
      <c r="F267" s="45">
        <v>3</v>
      </c>
      <c r="G267" s="45">
        <v>3</v>
      </c>
      <c r="H267" s="45" t="s">
        <v>23</v>
      </c>
      <c r="I267" s="45">
        <v>81</v>
      </c>
      <c r="J267" s="45">
        <v>32948</v>
      </c>
      <c r="K267" s="45">
        <v>47439</v>
      </c>
      <c r="L267" s="45">
        <v>112905</v>
      </c>
      <c r="M267" s="45">
        <v>62715</v>
      </c>
      <c r="N267" s="45">
        <v>20796</v>
      </c>
      <c r="O267" s="27">
        <v>263</v>
      </c>
      <c r="P267" s="22">
        <f t="shared" si="20"/>
        <v>11.046355932458775</v>
      </c>
      <c r="Q267" s="22">
        <f t="shared" si="21"/>
        <v>9.9425159395036058</v>
      </c>
      <c r="R267" s="22">
        <f t="shared" si="22"/>
        <v>4.3944491546724391</v>
      </c>
      <c r="S267" s="62">
        <f t="shared" si="23"/>
        <v>406.76543209876542</v>
      </c>
      <c r="T267" s="68">
        <f>推定結果!$B$19*EXP(推定結果!$B$17)*鉄鋼業!N267^推定結果!$B$18*鉄鋼業!I267^(推定結果!$B$19-1)</f>
        <v>489.81895462858216</v>
      </c>
      <c r="U267" s="56">
        <f>推定結果!$B$19*鉄鋼業!M267/鉄鋼業!I267</f>
        <v>565.68724126937502</v>
      </c>
      <c r="V267" s="72">
        <f t="shared" si="24"/>
        <v>0.52536075898907753</v>
      </c>
      <c r="W267" s="72"/>
      <c r="X267">
        <v>3201</v>
      </c>
      <c r="Y267" t="s">
        <v>32</v>
      </c>
      <c r="Z267" s="56">
        <v>584.72794487816168</v>
      </c>
      <c r="AA267" s="45">
        <v>119008</v>
      </c>
    </row>
    <row r="268" spans="1:27" x14ac:dyDescent="0.15">
      <c r="A268" s="40">
        <v>1206</v>
      </c>
      <c r="B268" s="41" t="s">
        <v>28</v>
      </c>
      <c r="C268" s="42">
        <v>23</v>
      </c>
      <c r="D268" s="43" t="s">
        <v>22</v>
      </c>
      <c r="E268" s="44">
        <v>2005</v>
      </c>
      <c r="F268" s="45">
        <v>3</v>
      </c>
      <c r="G268" s="45">
        <v>3</v>
      </c>
      <c r="H268" s="45" t="s">
        <v>23</v>
      </c>
      <c r="I268" s="45">
        <v>44</v>
      </c>
      <c r="J268" s="45">
        <v>13347</v>
      </c>
      <c r="K268" s="45">
        <v>74192</v>
      </c>
      <c r="L268" s="45">
        <v>106529</v>
      </c>
      <c r="M268" s="45">
        <v>30797</v>
      </c>
      <c r="N268" s="45">
        <v>72753</v>
      </c>
      <c r="O268" s="27">
        <v>264</v>
      </c>
      <c r="P268" s="22">
        <f t="shared" si="20"/>
        <v>10.335172561620322</v>
      </c>
      <c r="Q268" s="22">
        <f t="shared" si="21"/>
        <v>11.194825421296915</v>
      </c>
      <c r="R268" s="22">
        <f t="shared" si="22"/>
        <v>3.784189633918261</v>
      </c>
      <c r="S268" s="62">
        <f t="shared" si="23"/>
        <v>303.34090909090907</v>
      </c>
      <c r="T268" s="68">
        <f>推定結果!$B$19*EXP(推定結果!$B$17)*鉄鋼業!N268^推定結果!$B$18*鉄鋼業!I268^(推定結果!$B$19-1)</f>
        <v>968.9821710439561</v>
      </c>
      <c r="U268" s="56">
        <f>推定結果!$B$19*鉄鋼業!M268/鉄鋼業!I268</f>
        <v>511.38232390366534</v>
      </c>
      <c r="V268" s="72">
        <f t="shared" si="24"/>
        <v>0.43338636880215603</v>
      </c>
      <c r="W268" s="72"/>
      <c r="X268">
        <v>46201</v>
      </c>
      <c r="Y268" t="s">
        <v>290</v>
      </c>
      <c r="Z268" s="56">
        <v>579.02736380401245</v>
      </c>
      <c r="AA268" s="45">
        <v>226907</v>
      </c>
    </row>
    <row r="269" spans="1:27" x14ac:dyDescent="0.15">
      <c r="A269" s="40">
        <v>24201</v>
      </c>
      <c r="B269" s="41" t="s">
        <v>183</v>
      </c>
      <c r="C269" s="42">
        <v>23</v>
      </c>
      <c r="D269" s="43" t="s">
        <v>22</v>
      </c>
      <c r="E269" s="44">
        <v>2005</v>
      </c>
      <c r="F269" s="45">
        <v>6</v>
      </c>
      <c r="G269" s="45">
        <v>3</v>
      </c>
      <c r="H269" s="45" t="s">
        <v>23</v>
      </c>
      <c r="I269" s="45">
        <v>59</v>
      </c>
      <c r="J269" s="45">
        <v>19972</v>
      </c>
      <c r="K269" s="45">
        <v>47677</v>
      </c>
      <c r="L269" s="45">
        <v>98721</v>
      </c>
      <c r="M269" s="45">
        <v>48614</v>
      </c>
      <c r="N269" s="45">
        <v>46051</v>
      </c>
      <c r="O269" s="27">
        <v>265</v>
      </c>
      <c r="P269" s="22">
        <f t="shared" si="20"/>
        <v>10.791666834249208</v>
      </c>
      <c r="Q269" s="22">
        <f t="shared" si="21"/>
        <v>10.737504756974277</v>
      </c>
      <c r="R269" s="22">
        <f t="shared" si="22"/>
        <v>4.0775374439057197</v>
      </c>
      <c r="S269" s="62">
        <f t="shared" si="23"/>
        <v>338.50847457627117</v>
      </c>
      <c r="T269" s="68">
        <f>推定結果!$B$19*EXP(推定結果!$B$17)*鉄鋼業!N269^推定結果!$B$18*鉄鋼業!I269^(推定結果!$B$19-1)</f>
        <v>741.09292892861038</v>
      </c>
      <c r="U269" s="56">
        <f>推定結果!$B$19*鉄鋼業!M269/鉄鋼業!I269</f>
        <v>602.00392232080867</v>
      </c>
      <c r="V269" s="72">
        <f t="shared" si="24"/>
        <v>0.41082815649812809</v>
      </c>
      <c r="W269" s="72"/>
      <c r="X269">
        <v>40211</v>
      </c>
      <c r="Y269" t="s">
        <v>279</v>
      </c>
      <c r="Z269" s="56">
        <v>489.81895462858216</v>
      </c>
      <c r="AA269" s="45">
        <v>112905</v>
      </c>
    </row>
    <row r="270" spans="1:27" x14ac:dyDescent="0.15">
      <c r="A270" s="40">
        <v>22209</v>
      </c>
      <c r="B270" s="41" t="s">
        <v>154</v>
      </c>
      <c r="C270" s="42">
        <v>23</v>
      </c>
      <c r="D270" s="43" t="s">
        <v>22</v>
      </c>
      <c r="E270" s="44">
        <v>2005</v>
      </c>
      <c r="F270" s="45">
        <v>3</v>
      </c>
      <c r="G270" s="45">
        <v>3</v>
      </c>
      <c r="H270" s="45" t="s">
        <v>23</v>
      </c>
      <c r="I270" s="45">
        <v>82</v>
      </c>
      <c r="J270" s="45">
        <v>25131</v>
      </c>
      <c r="K270" s="45">
        <v>37703</v>
      </c>
      <c r="L270" s="45">
        <v>98434</v>
      </c>
      <c r="M270" s="45">
        <v>57946</v>
      </c>
      <c r="N270" s="45">
        <v>57144</v>
      </c>
      <c r="O270" s="27">
        <v>266</v>
      </c>
      <c r="P270" s="22">
        <f t="shared" si="20"/>
        <v>10.967266821363991</v>
      </c>
      <c r="Q270" s="22">
        <f t="shared" si="21"/>
        <v>10.953329676834809</v>
      </c>
      <c r="R270" s="22">
        <f t="shared" si="22"/>
        <v>4.4067192472642533</v>
      </c>
      <c r="S270" s="62">
        <f t="shared" si="23"/>
        <v>306.47560975609758</v>
      </c>
      <c r="T270" s="68">
        <f>推定結果!$B$19*EXP(推定結果!$B$17)*鉄鋼業!N270^推定結果!$B$18*鉄鋼業!I270^(推定結果!$B$19-1)</f>
        <v>741.51213992351654</v>
      </c>
      <c r="U270" s="56">
        <f>推定結果!$B$19*鉄鋼業!M270/鉄鋼業!I270</f>
        <v>516.29698101753604</v>
      </c>
      <c r="V270" s="72">
        <f t="shared" si="24"/>
        <v>0.4336968902081248</v>
      </c>
      <c r="W270" s="72"/>
      <c r="X270">
        <v>41201</v>
      </c>
      <c r="Y270" t="s">
        <v>280</v>
      </c>
      <c r="Z270" s="56">
        <v>479.3741434001239</v>
      </c>
      <c r="AA270" s="45">
        <v>53621</v>
      </c>
    </row>
    <row r="271" spans="1:27" x14ac:dyDescent="0.15">
      <c r="A271" s="40">
        <v>7210</v>
      </c>
      <c r="B271" s="41" t="s">
        <v>47</v>
      </c>
      <c r="C271" s="42">
        <v>23</v>
      </c>
      <c r="D271" s="43" t="s">
        <v>22</v>
      </c>
      <c r="E271" s="44">
        <v>2005</v>
      </c>
      <c r="F271" s="45">
        <v>3</v>
      </c>
      <c r="G271" s="45">
        <v>3</v>
      </c>
      <c r="H271" s="45" t="s">
        <v>23</v>
      </c>
      <c r="I271" s="45">
        <v>50</v>
      </c>
      <c r="J271" s="45">
        <v>22248</v>
      </c>
      <c r="K271" s="45">
        <v>36128</v>
      </c>
      <c r="L271" s="45">
        <v>93199</v>
      </c>
      <c r="M271" s="45">
        <v>54388</v>
      </c>
      <c r="N271" s="45">
        <v>209229</v>
      </c>
      <c r="O271" s="27">
        <v>267</v>
      </c>
      <c r="P271" s="22">
        <f t="shared" si="20"/>
        <v>10.903898820275577</v>
      </c>
      <c r="Q271" s="22">
        <f t="shared" si="21"/>
        <v>12.25118462489254</v>
      </c>
      <c r="R271" s="22">
        <f t="shared" si="22"/>
        <v>3.912023005428146</v>
      </c>
      <c r="S271" s="62">
        <f t="shared" si="23"/>
        <v>444.96</v>
      </c>
      <c r="T271" s="68">
        <f>推定結果!$B$19*EXP(推定結果!$B$17)*鉄鋼業!N271^推定結果!$B$18*鉄鋼業!I271^(推定結果!$B$19-1)</f>
        <v>1448.9634823590779</v>
      </c>
      <c r="U271" s="56">
        <f>推定結果!$B$19*鉄鋼業!M271/鉄鋼業!I271</f>
        <v>794.73631888092496</v>
      </c>
      <c r="V271" s="72">
        <f t="shared" si="24"/>
        <v>0.40906082224020002</v>
      </c>
      <c r="W271" s="72"/>
      <c r="X271">
        <v>11218</v>
      </c>
      <c r="Y271" t="s">
        <v>77</v>
      </c>
      <c r="Z271" s="56">
        <v>435.05007891723278</v>
      </c>
      <c r="AA271" s="45">
        <v>201098</v>
      </c>
    </row>
    <row r="272" spans="1:27" x14ac:dyDescent="0.15">
      <c r="A272" s="40">
        <v>41201</v>
      </c>
      <c r="B272" s="41" t="s">
        <v>280</v>
      </c>
      <c r="C272" s="42">
        <v>23</v>
      </c>
      <c r="D272" s="43" t="s">
        <v>22</v>
      </c>
      <c r="E272" s="44">
        <v>2005</v>
      </c>
      <c r="F272" s="45">
        <v>3</v>
      </c>
      <c r="G272" s="45">
        <v>3</v>
      </c>
      <c r="H272" s="45" t="s">
        <v>23</v>
      </c>
      <c r="I272" s="45">
        <v>50</v>
      </c>
      <c r="J272" s="45">
        <v>13951</v>
      </c>
      <c r="K272" s="45">
        <v>21858</v>
      </c>
      <c r="L272" s="45">
        <v>53621</v>
      </c>
      <c r="M272" s="45">
        <v>30251</v>
      </c>
      <c r="N272" s="45">
        <v>14416</v>
      </c>
      <c r="O272" s="27">
        <v>268</v>
      </c>
      <c r="P272" s="22">
        <f t="shared" si="20"/>
        <v>10.317284520763829</v>
      </c>
      <c r="Q272" s="22">
        <f t="shared" si="21"/>
        <v>9.5760939798481193</v>
      </c>
      <c r="R272" s="22">
        <f t="shared" si="22"/>
        <v>3.912023005428146</v>
      </c>
      <c r="S272" s="62">
        <f t="shared" si="23"/>
        <v>279.02</v>
      </c>
      <c r="T272" s="68">
        <f>推定結果!$B$19*EXP(推定結果!$B$17)*鉄鋼業!N272^推定結果!$B$18*鉄鋼業!I272^(推定結果!$B$19-1)</f>
        <v>479.3741434001239</v>
      </c>
      <c r="U272" s="56">
        <f>推定結果!$B$19*鉄鋼業!M272/鉄鋼業!I272</f>
        <v>442.03810367115648</v>
      </c>
      <c r="V272" s="72">
        <f t="shared" si="24"/>
        <v>0.46117483719546459</v>
      </c>
      <c r="W272" s="72"/>
      <c r="X272">
        <v>28215</v>
      </c>
      <c r="Y272" t="s">
        <v>237</v>
      </c>
      <c r="Z272" s="56">
        <v>412.87693342697764</v>
      </c>
      <c r="AA272" s="45">
        <v>137541</v>
      </c>
    </row>
    <row r="274" spans="19:19" x14ac:dyDescent="0.15">
      <c r="S274" s="60" t="s">
        <v>325</v>
      </c>
    </row>
    <row r="275" spans="19:19" x14ac:dyDescent="0.15">
      <c r="S275" s="61">
        <f>CORREL(S5:S272,T5:T272)</f>
        <v>0.72138722991577942</v>
      </c>
    </row>
  </sheetData>
  <sortState ref="X5:AB272">
    <sortCondition descending="1" ref="Z5:Z272"/>
  </sortState>
  <phoneticPr fontId="1"/>
  <conditionalFormatting sqref="AA5:AA272 A5:N272 T5:T272">
    <cfRule type="expression" dxfId="0" priority="1" stopIfTrue="1">
      <formula>$D5=0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推定結果</vt:lpstr>
      <vt:lpstr>鉄鋼業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</dc:creator>
  <cp:lastModifiedBy>Ryo</cp:lastModifiedBy>
  <dcterms:created xsi:type="dcterms:W3CDTF">2016-06-07T23:55:43Z</dcterms:created>
  <dcterms:modified xsi:type="dcterms:W3CDTF">2016-06-10T01:39:36Z</dcterms:modified>
</cp:coreProperties>
</file>